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131"/>
  <workbookPr/>
  <mc:AlternateContent xmlns:mc="http://schemas.openxmlformats.org/markup-compatibility/2006">
    <mc:Choice Requires="x15">
      <x15ac:absPath xmlns:x15ac="http://schemas.microsoft.com/office/spreadsheetml/2010/11/ac" url="https://d.docs.live.net/b2914126eebcb0b7/Ministerio Desarrollo Social/Subsecretaria Evaluación Social/CASEN 2020/Resultados_VersionesFinales/"/>
    </mc:Choice>
  </mc:AlternateContent>
  <xr:revisionPtr revIDLastSave="7" documentId="8_{067507DE-6168-4851-B3F2-0D427443AE07}" xr6:coauthVersionLast="47" xr6:coauthVersionMax="47" xr10:uidLastSave="{DF98DF46-EEAD-4D07-8BD0-2886680BF457}"/>
  <bookViews>
    <workbookView xWindow="-20520" yWindow="795" windowWidth="20640" windowHeight="11160" tabRatio="759" xr2:uid="{00000000-000D-0000-FFFF-FFFF00000000}"/>
  </bookViews>
  <sheets>
    <sheet name="Indice" sheetId="49" r:id="rId1"/>
    <sheet name="1" sheetId="24" r:id="rId2"/>
    <sheet name="2" sheetId="2" r:id="rId3"/>
    <sheet name="3" sheetId="3" r:id="rId4"/>
    <sheet name="4" sheetId="4" r:id="rId5"/>
    <sheet name="5" sheetId="32" r:id="rId6"/>
    <sheet name="6" sheetId="43" r:id="rId7"/>
    <sheet name="7" sheetId="6" r:id="rId8"/>
    <sheet name="8" sheetId="26" r:id="rId9"/>
    <sheet name="9" sheetId="45" r:id="rId10"/>
    <sheet name="10" sheetId="7" r:id="rId11"/>
    <sheet name="11" sheetId="27" r:id="rId12"/>
    <sheet name="12" sheetId="46" r:id="rId13"/>
    <sheet name="13" sheetId="8" r:id="rId14"/>
    <sheet name="14" sheetId="28" r:id="rId15"/>
    <sheet name="15" sheetId="47" r:id="rId16"/>
    <sheet name="16" sheetId="9" r:id="rId17"/>
    <sheet name="17" sheetId="29" r:id="rId18"/>
    <sheet name="18" sheetId="48" r:id="rId19"/>
    <sheet name="19" sheetId="42" r:id="rId20"/>
    <sheet name="20" sheetId="41" r:id="rId21"/>
    <sheet name="21" sheetId="40" r:id="rId22"/>
    <sheet name="22" sheetId="10" r:id="rId23"/>
    <sheet name="23" sheetId="11" r:id="rId24"/>
    <sheet name="24" sheetId="30" r:id="rId25"/>
  </sheets>
  <definedNames>
    <definedName name="_xlnm._FilterDatabase" localSheetId="16" hidden="1">'16'!$A$33:$J$43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30" i="24" l="1"/>
  <c r="C30" i="24"/>
  <c r="D30" i="24"/>
  <c r="E30" i="24"/>
  <c r="F30" i="24"/>
  <c r="G30" i="24"/>
  <c r="O10" i="4" l="1"/>
  <c r="P10" i="4"/>
  <c r="Q10" i="4"/>
  <c r="R10" i="4"/>
  <c r="S10" i="4"/>
  <c r="T10" i="4"/>
  <c r="O11" i="4"/>
  <c r="P11" i="4"/>
  <c r="Q11" i="4"/>
  <c r="R11" i="4"/>
  <c r="S11" i="4"/>
  <c r="T11" i="4"/>
  <c r="O12" i="4"/>
  <c r="P12" i="4"/>
  <c r="Q12" i="4"/>
  <c r="R12" i="4"/>
  <c r="S12" i="4"/>
  <c r="T12" i="4"/>
  <c r="O13" i="4"/>
  <c r="P13" i="4"/>
  <c r="Q13" i="4"/>
  <c r="R13" i="4"/>
  <c r="S13" i="4"/>
  <c r="T13" i="4"/>
  <c r="O14" i="4"/>
  <c r="P14" i="4"/>
  <c r="Q14" i="4"/>
  <c r="R14" i="4"/>
  <c r="S14" i="4"/>
  <c r="T14" i="4"/>
  <c r="O15" i="4"/>
  <c r="P15" i="4"/>
  <c r="Q15" i="4"/>
  <c r="R15" i="4"/>
  <c r="S15" i="4"/>
  <c r="T15" i="4"/>
  <c r="O16" i="4"/>
  <c r="P16" i="4"/>
  <c r="Q16" i="4"/>
  <c r="R16" i="4"/>
  <c r="S16" i="4"/>
  <c r="T16" i="4"/>
  <c r="O17" i="4"/>
  <c r="P17" i="4"/>
  <c r="Q17" i="4"/>
  <c r="R17" i="4"/>
  <c r="S17" i="4"/>
  <c r="T17" i="4"/>
  <c r="O18" i="4"/>
  <c r="P18" i="4"/>
  <c r="Q18" i="4"/>
  <c r="R18" i="4"/>
  <c r="S18" i="4"/>
  <c r="T18" i="4"/>
  <c r="O19" i="4"/>
  <c r="P19" i="4"/>
  <c r="Q19" i="4"/>
  <c r="R19" i="4"/>
  <c r="S19" i="4"/>
  <c r="T19" i="4"/>
  <c r="O20" i="4"/>
  <c r="P20" i="4"/>
  <c r="Q20" i="4"/>
  <c r="R20" i="4"/>
  <c r="S20" i="4"/>
  <c r="T20" i="4"/>
  <c r="O21" i="4"/>
  <c r="P21" i="4"/>
  <c r="Q21" i="4"/>
  <c r="R21" i="4"/>
  <c r="S21" i="4"/>
  <c r="T21" i="4"/>
  <c r="O22" i="4"/>
  <c r="P22" i="4"/>
  <c r="Q22" i="4"/>
  <c r="R22" i="4"/>
  <c r="S22" i="4"/>
  <c r="T22" i="4"/>
  <c r="O23" i="4"/>
  <c r="P23" i="4"/>
  <c r="Q23" i="4"/>
  <c r="R23" i="4"/>
  <c r="S23" i="4"/>
  <c r="T23" i="4"/>
  <c r="O24" i="4"/>
  <c r="P24" i="4"/>
  <c r="Q24" i="4"/>
  <c r="R24" i="4"/>
  <c r="S24" i="4"/>
  <c r="T24" i="4"/>
  <c r="O25" i="4"/>
  <c r="P25" i="4"/>
  <c r="Q25" i="4"/>
  <c r="R25" i="4"/>
  <c r="S25" i="4"/>
  <c r="T25" i="4"/>
  <c r="O26" i="4"/>
  <c r="P26" i="4"/>
  <c r="Q26" i="4"/>
  <c r="R26" i="4"/>
  <c r="S26" i="4"/>
  <c r="T26" i="4"/>
  <c r="O27" i="4"/>
  <c r="P27" i="4"/>
  <c r="Q27" i="4"/>
  <c r="R27" i="4"/>
  <c r="S27" i="4"/>
  <c r="T27" i="4"/>
  <c r="O28" i="4"/>
  <c r="P28" i="4"/>
  <c r="Q28" i="4"/>
  <c r="R28" i="4"/>
  <c r="S28" i="4"/>
  <c r="T28" i="4"/>
  <c r="O29" i="4"/>
  <c r="P29" i="4"/>
  <c r="Q29" i="4"/>
  <c r="R29" i="4"/>
  <c r="S29" i="4"/>
  <c r="T29" i="4"/>
  <c r="O30" i="4"/>
  <c r="P30" i="4"/>
  <c r="Q30" i="4"/>
  <c r="R30" i="4"/>
  <c r="S30" i="4"/>
  <c r="T30" i="4"/>
  <c r="O32" i="4"/>
  <c r="P32" i="4"/>
  <c r="Q32" i="4"/>
  <c r="R32" i="4"/>
  <c r="S32" i="4"/>
  <c r="T32" i="4"/>
  <c r="O33" i="4"/>
  <c r="P33" i="4"/>
  <c r="Q33" i="4"/>
  <c r="R33" i="4"/>
  <c r="S33" i="4"/>
  <c r="T33" i="4"/>
  <c r="O34" i="4"/>
  <c r="P34" i="4"/>
  <c r="Q34" i="4"/>
  <c r="R34" i="4"/>
  <c r="S34" i="4"/>
  <c r="T34" i="4"/>
  <c r="O35" i="4"/>
  <c r="P35" i="4"/>
  <c r="Q35" i="4"/>
  <c r="R35" i="4"/>
  <c r="S35" i="4"/>
  <c r="T35" i="4"/>
  <c r="O36" i="4"/>
  <c r="P36" i="4"/>
  <c r="Q36" i="4"/>
  <c r="R36" i="4"/>
  <c r="S36" i="4"/>
  <c r="T36" i="4"/>
  <c r="O37" i="4"/>
  <c r="P37" i="4"/>
  <c r="Q37" i="4"/>
  <c r="R37" i="4"/>
  <c r="S37" i="4"/>
  <c r="T37" i="4"/>
  <c r="O38" i="4"/>
  <c r="P38" i="4"/>
  <c r="Q38" i="4"/>
  <c r="R38" i="4"/>
  <c r="S38" i="4"/>
  <c r="T38" i="4"/>
  <c r="O39" i="4"/>
  <c r="P39" i="4"/>
  <c r="Q39" i="4"/>
  <c r="R39" i="4"/>
  <c r="S39" i="4"/>
  <c r="T39" i="4"/>
  <c r="O40" i="4"/>
  <c r="P40" i="4"/>
  <c r="Q40" i="4"/>
  <c r="R40" i="4"/>
  <c r="S40" i="4"/>
  <c r="T40" i="4"/>
  <c r="O41" i="4"/>
  <c r="P41" i="4"/>
  <c r="Q41" i="4"/>
  <c r="R41" i="4"/>
  <c r="S41" i="4"/>
  <c r="T41" i="4"/>
  <c r="O42" i="4"/>
  <c r="P42" i="4"/>
  <c r="Q42" i="4"/>
  <c r="R42" i="4"/>
  <c r="S42" i="4"/>
  <c r="T42" i="4"/>
  <c r="O43" i="4"/>
  <c r="P43" i="4"/>
  <c r="Q43" i="4"/>
  <c r="R43" i="4"/>
  <c r="S43" i="4"/>
  <c r="T43" i="4"/>
  <c r="O44" i="4"/>
  <c r="P44" i="4"/>
  <c r="Q44" i="4"/>
  <c r="R44" i="4"/>
  <c r="S44" i="4"/>
  <c r="T44" i="4"/>
  <c r="O45" i="4"/>
  <c r="P45" i="4"/>
  <c r="Q45" i="4"/>
  <c r="R45" i="4"/>
  <c r="S45" i="4"/>
  <c r="T45" i="4"/>
  <c r="O46" i="4"/>
  <c r="P46" i="4"/>
  <c r="Q46" i="4"/>
  <c r="R46" i="4"/>
  <c r="S46" i="4"/>
  <c r="T46" i="4"/>
  <c r="O47" i="4"/>
  <c r="P47" i="4"/>
  <c r="Q47" i="4"/>
  <c r="R47" i="4"/>
  <c r="S47" i="4"/>
  <c r="T47" i="4"/>
  <c r="O48" i="4"/>
  <c r="P48" i="4"/>
  <c r="Q48" i="4"/>
  <c r="R48" i="4"/>
  <c r="S48" i="4"/>
  <c r="T48" i="4"/>
  <c r="O49" i="4"/>
  <c r="P49" i="4"/>
  <c r="Q49" i="4"/>
  <c r="R49" i="4"/>
  <c r="S49" i="4"/>
  <c r="T49" i="4"/>
  <c r="O50" i="4"/>
  <c r="P50" i="4"/>
  <c r="Q50" i="4"/>
  <c r="R50" i="4"/>
  <c r="S50" i="4"/>
  <c r="T50" i="4"/>
  <c r="O51" i="4"/>
  <c r="P51" i="4"/>
  <c r="Q51" i="4"/>
  <c r="R51" i="4"/>
  <c r="S51" i="4"/>
  <c r="T51" i="4"/>
  <c r="O52" i="4"/>
  <c r="P52" i="4"/>
  <c r="Q52" i="4"/>
  <c r="R52" i="4"/>
  <c r="S52" i="4"/>
  <c r="T52" i="4"/>
  <c r="O53" i="4"/>
  <c r="P53" i="4"/>
  <c r="Q53" i="4"/>
  <c r="R53" i="4"/>
  <c r="S53" i="4"/>
  <c r="T53" i="4"/>
  <c r="O55" i="4"/>
  <c r="P55" i="4"/>
  <c r="Q55" i="4"/>
  <c r="R55" i="4"/>
  <c r="S55" i="4"/>
  <c r="T55" i="4"/>
  <c r="O56" i="4"/>
  <c r="P56" i="4"/>
  <c r="Q56" i="4"/>
  <c r="R56" i="4"/>
  <c r="S56" i="4"/>
  <c r="T56" i="4"/>
  <c r="O57" i="4"/>
  <c r="P57" i="4"/>
  <c r="Q57" i="4"/>
  <c r="R57" i="4"/>
  <c r="S57" i="4"/>
  <c r="T57" i="4"/>
  <c r="O58" i="4"/>
  <c r="P58" i="4"/>
  <c r="Q58" i="4"/>
  <c r="R58" i="4"/>
  <c r="S58" i="4"/>
  <c r="T58" i="4"/>
  <c r="O59" i="4"/>
  <c r="P59" i="4"/>
  <c r="Q59" i="4"/>
  <c r="R59" i="4"/>
  <c r="S59" i="4"/>
  <c r="T59" i="4"/>
  <c r="O60" i="4"/>
  <c r="P60" i="4"/>
  <c r="Q60" i="4"/>
  <c r="R60" i="4"/>
  <c r="S60" i="4"/>
  <c r="T60" i="4"/>
  <c r="O61" i="4"/>
  <c r="P61" i="4"/>
  <c r="Q61" i="4"/>
  <c r="R61" i="4"/>
  <c r="S61" i="4"/>
  <c r="T61" i="4"/>
  <c r="O62" i="4"/>
  <c r="P62" i="4"/>
  <c r="Q62" i="4"/>
  <c r="R62" i="4"/>
  <c r="S62" i="4"/>
  <c r="T62" i="4"/>
  <c r="O63" i="4"/>
  <c r="P63" i="4"/>
  <c r="Q63" i="4"/>
  <c r="R63" i="4"/>
  <c r="S63" i="4"/>
  <c r="T63" i="4"/>
  <c r="O64" i="4"/>
  <c r="P64" i="4"/>
  <c r="Q64" i="4"/>
  <c r="R64" i="4"/>
  <c r="S64" i="4"/>
  <c r="T64" i="4"/>
  <c r="O65" i="4"/>
  <c r="P65" i="4"/>
  <c r="Q65" i="4"/>
  <c r="R65" i="4"/>
  <c r="S65" i="4"/>
  <c r="T65" i="4"/>
  <c r="O66" i="4"/>
  <c r="P66" i="4"/>
  <c r="Q66" i="4"/>
  <c r="R66" i="4"/>
  <c r="S66" i="4"/>
  <c r="T66" i="4"/>
  <c r="O67" i="4"/>
  <c r="P67" i="4"/>
  <c r="Q67" i="4"/>
  <c r="R67" i="4"/>
  <c r="S67" i="4"/>
  <c r="T67" i="4"/>
  <c r="O68" i="4"/>
  <c r="P68" i="4"/>
  <c r="Q68" i="4"/>
  <c r="R68" i="4"/>
  <c r="S68" i="4"/>
  <c r="T68" i="4"/>
  <c r="O69" i="4"/>
  <c r="P69" i="4"/>
  <c r="Q69" i="4"/>
  <c r="R69" i="4"/>
  <c r="S69" i="4"/>
  <c r="T69" i="4"/>
  <c r="O70" i="4"/>
  <c r="P70" i="4"/>
  <c r="Q70" i="4"/>
  <c r="R70" i="4"/>
  <c r="S70" i="4"/>
  <c r="T70" i="4"/>
  <c r="O71" i="4"/>
  <c r="P71" i="4"/>
  <c r="Q71" i="4"/>
  <c r="R71" i="4"/>
  <c r="S71" i="4"/>
  <c r="T71" i="4"/>
  <c r="O72" i="4"/>
  <c r="P72" i="4"/>
  <c r="Q72" i="4"/>
  <c r="R72" i="4"/>
  <c r="S72" i="4"/>
  <c r="T72" i="4"/>
  <c r="O73" i="4"/>
  <c r="P73" i="4"/>
  <c r="Q73" i="4"/>
  <c r="R73" i="4"/>
  <c r="S73" i="4"/>
  <c r="T73" i="4"/>
  <c r="O74" i="4"/>
  <c r="P74" i="4"/>
  <c r="Q74" i="4"/>
  <c r="R74" i="4"/>
  <c r="S74" i="4"/>
  <c r="T74" i="4"/>
  <c r="O75" i="4"/>
  <c r="P75" i="4"/>
  <c r="Q75" i="4"/>
  <c r="R75" i="4"/>
  <c r="S75" i="4"/>
  <c r="T75" i="4"/>
  <c r="O76" i="4"/>
  <c r="P76" i="4"/>
  <c r="Q76" i="4"/>
  <c r="R76" i="4"/>
  <c r="S76" i="4"/>
  <c r="T76" i="4"/>
  <c r="O78" i="4"/>
  <c r="P78" i="4"/>
  <c r="Q78" i="4"/>
  <c r="R78" i="4"/>
  <c r="S78" i="4"/>
  <c r="T78" i="4"/>
  <c r="O79" i="4"/>
  <c r="P79" i="4"/>
  <c r="Q79" i="4"/>
  <c r="R79" i="4"/>
  <c r="S79" i="4"/>
  <c r="T79" i="4"/>
  <c r="O80" i="4"/>
  <c r="P80" i="4"/>
  <c r="Q80" i="4"/>
  <c r="R80" i="4"/>
  <c r="S80" i="4"/>
  <c r="T80" i="4"/>
  <c r="O81" i="4"/>
  <c r="P81" i="4"/>
  <c r="Q81" i="4"/>
  <c r="R81" i="4"/>
  <c r="S81" i="4"/>
  <c r="T81" i="4"/>
  <c r="O82" i="4"/>
  <c r="P82" i="4"/>
  <c r="Q82" i="4"/>
  <c r="R82" i="4"/>
  <c r="S82" i="4"/>
  <c r="T82" i="4"/>
  <c r="O83" i="4"/>
  <c r="P83" i="4"/>
  <c r="Q83" i="4"/>
  <c r="R83" i="4"/>
  <c r="S83" i="4"/>
  <c r="T83" i="4"/>
  <c r="O84" i="4"/>
  <c r="P84" i="4"/>
  <c r="Q84" i="4"/>
  <c r="R84" i="4"/>
  <c r="S84" i="4"/>
  <c r="T84" i="4"/>
  <c r="O85" i="4"/>
  <c r="P85" i="4"/>
  <c r="Q85" i="4"/>
  <c r="R85" i="4"/>
  <c r="S85" i="4"/>
  <c r="T85" i="4"/>
  <c r="O86" i="4"/>
  <c r="P86" i="4"/>
  <c r="Q86" i="4"/>
  <c r="R86" i="4"/>
  <c r="S86" i="4"/>
  <c r="T86" i="4"/>
  <c r="O87" i="4"/>
  <c r="P87" i="4"/>
  <c r="Q87" i="4"/>
  <c r="R87" i="4"/>
  <c r="S87" i="4"/>
  <c r="T87" i="4"/>
  <c r="O88" i="4"/>
  <c r="P88" i="4"/>
  <c r="Q88" i="4"/>
  <c r="R88" i="4"/>
  <c r="S88" i="4"/>
  <c r="T88" i="4"/>
  <c r="O89" i="4"/>
  <c r="P89" i="4"/>
  <c r="Q89" i="4"/>
  <c r="R89" i="4"/>
  <c r="S89" i="4"/>
  <c r="T89" i="4"/>
  <c r="O90" i="4"/>
  <c r="P90" i="4"/>
  <c r="Q90" i="4"/>
  <c r="R90" i="4"/>
  <c r="S90" i="4"/>
  <c r="T90" i="4"/>
  <c r="O91" i="4"/>
  <c r="P91" i="4"/>
  <c r="Q91" i="4"/>
  <c r="R91" i="4"/>
  <c r="S91" i="4"/>
  <c r="T91" i="4"/>
  <c r="O92" i="4"/>
  <c r="P92" i="4"/>
  <c r="Q92" i="4"/>
  <c r="R92" i="4"/>
  <c r="S92" i="4"/>
  <c r="T92" i="4"/>
  <c r="O93" i="4"/>
  <c r="P93" i="4"/>
  <c r="Q93" i="4"/>
  <c r="R93" i="4"/>
  <c r="S93" i="4"/>
  <c r="T93" i="4"/>
  <c r="O94" i="4"/>
  <c r="P94" i="4"/>
  <c r="Q94" i="4"/>
  <c r="R94" i="4"/>
  <c r="S94" i="4"/>
  <c r="T94" i="4"/>
  <c r="O95" i="4"/>
  <c r="P95" i="4"/>
  <c r="Q95" i="4"/>
  <c r="R95" i="4"/>
  <c r="S95" i="4"/>
  <c r="T95" i="4"/>
  <c r="O96" i="4"/>
  <c r="P96" i="4"/>
  <c r="Q96" i="4"/>
  <c r="R96" i="4"/>
  <c r="S96" i="4"/>
  <c r="T96" i="4"/>
  <c r="O97" i="4"/>
  <c r="P97" i="4"/>
  <c r="Q97" i="4"/>
  <c r="R97" i="4"/>
  <c r="S97" i="4"/>
  <c r="T97" i="4"/>
  <c r="O98" i="4"/>
  <c r="P98" i="4"/>
  <c r="Q98" i="4"/>
  <c r="R98" i="4"/>
  <c r="S98" i="4"/>
  <c r="T98" i="4"/>
  <c r="O99" i="4"/>
  <c r="P99" i="4"/>
  <c r="Q99" i="4"/>
  <c r="R99" i="4"/>
  <c r="S99" i="4"/>
  <c r="T99" i="4"/>
  <c r="P9" i="4"/>
  <c r="Q9" i="4"/>
  <c r="R9" i="4"/>
  <c r="S9" i="4"/>
  <c r="T9" i="4"/>
  <c r="O9" i="4"/>
  <c r="U14" i="41" l="1"/>
  <c r="U42" i="40" s="1"/>
  <c r="U20" i="41"/>
  <c r="U76" i="40" s="1"/>
  <c r="U21" i="41"/>
  <c r="U77" i="40" s="1"/>
  <c r="U27" i="41"/>
  <c r="U111" i="40" s="1"/>
  <c r="U28" i="41"/>
  <c r="U112" i="40" s="1"/>
  <c r="U34" i="41"/>
  <c r="U146" i="40" s="1"/>
  <c r="U35" i="41"/>
  <c r="U147" i="40" s="1"/>
  <c r="U13" i="41"/>
  <c r="U41" i="40" s="1"/>
  <c r="J14" i="41"/>
  <c r="J42" i="40" s="1"/>
  <c r="J20" i="41"/>
  <c r="J76" i="40" s="1"/>
  <c r="J21" i="41"/>
  <c r="J77" i="40" s="1"/>
  <c r="J27" i="41"/>
  <c r="J111" i="40" s="1"/>
  <c r="J28" i="41"/>
  <c r="J112" i="40" s="1"/>
  <c r="J34" i="41"/>
  <c r="J146" i="40" s="1"/>
  <c r="J35" i="41"/>
  <c r="J147" i="40" s="1"/>
  <c r="J13" i="41"/>
  <c r="J41" i="40" s="1"/>
  <c r="S30" i="48"/>
  <c r="S29" i="48"/>
  <c r="I42" i="47"/>
  <c r="S42" i="28"/>
  <c r="S41" i="28"/>
  <c r="I30" i="29"/>
  <c r="U24" i="7"/>
  <c r="U106" i="8" s="1"/>
  <c r="U70" i="9" s="1"/>
  <c r="U26" i="7"/>
  <c r="U108" i="8" s="1"/>
  <c r="U72" i="9" s="1"/>
  <c r="U28" i="7"/>
  <c r="U110" i="8" s="1"/>
  <c r="U74" i="9" s="1"/>
  <c r="J24" i="7"/>
  <c r="J106" i="8" s="1"/>
  <c r="J70" i="9" s="1"/>
  <c r="J26" i="7"/>
  <c r="J108" i="8" s="1"/>
  <c r="J72" i="9" s="1"/>
  <c r="J79" i="4"/>
  <c r="J81" i="4"/>
  <c r="J83" i="4"/>
  <c r="J85" i="4"/>
  <c r="J87" i="4"/>
  <c r="J89" i="4"/>
  <c r="J91" i="4"/>
  <c r="J93" i="4"/>
  <c r="J95" i="4"/>
  <c r="J97" i="4"/>
  <c r="J56" i="4"/>
  <c r="J58" i="4"/>
  <c r="J60" i="4"/>
  <c r="J62" i="4"/>
  <c r="J64" i="4"/>
  <c r="J66" i="4"/>
  <c r="J68" i="4"/>
  <c r="J70" i="4"/>
  <c r="J72" i="4"/>
  <c r="J74" i="4"/>
  <c r="J33" i="4"/>
  <c r="J35" i="4"/>
  <c r="J37" i="4"/>
  <c r="J39" i="4"/>
  <c r="J41" i="4"/>
  <c r="J43" i="4"/>
  <c r="J45" i="4"/>
  <c r="J47" i="4"/>
  <c r="J49" i="4"/>
  <c r="J51" i="4"/>
  <c r="J14" i="4"/>
  <c r="J16" i="4"/>
  <c r="J18" i="4"/>
  <c r="J20" i="4"/>
  <c r="J22" i="4"/>
  <c r="J24" i="4"/>
  <c r="J26" i="4"/>
  <c r="J28" i="4"/>
  <c r="J12" i="4"/>
  <c r="J10" i="4"/>
  <c r="O10" i="3"/>
  <c r="P10" i="3"/>
  <c r="Q10" i="3"/>
  <c r="R10" i="3"/>
  <c r="S10" i="3"/>
  <c r="T10" i="3"/>
  <c r="O11" i="3"/>
  <c r="P11" i="3"/>
  <c r="Q11" i="3"/>
  <c r="R11" i="3"/>
  <c r="S11" i="3"/>
  <c r="T11" i="3"/>
  <c r="O12" i="3"/>
  <c r="P12" i="3"/>
  <c r="Q12" i="3"/>
  <c r="R12" i="3"/>
  <c r="S12" i="3"/>
  <c r="T12" i="3"/>
  <c r="O13" i="3"/>
  <c r="P13" i="3"/>
  <c r="Q13" i="3"/>
  <c r="R13" i="3"/>
  <c r="S13" i="3"/>
  <c r="T13" i="3"/>
  <c r="O14" i="3"/>
  <c r="P14" i="3"/>
  <c r="Q14" i="3"/>
  <c r="R14" i="3"/>
  <c r="S14" i="3"/>
  <c r="T14" i="3"/>
  <c r="O15" i="3"/>
  <c r="P15" i="3"/>
  <c r="Q15" i="3"/>
  <c r="R15" i="3"/>
  <c r="S15" i="3"/>
  <c r="T15" i="3"/>
  <c r="O16" i="3"/>
  <c r="P16" i="3"/>
  <c r="Q16" i="3"/>
  <c r="R16" i="3"/>
  <c r="S16" i="3"/>
  <c r="T16" i="3"/>
  <c r="O17" i="3"/>
  <c r="P17" i="3"/>
  <c r="Q17" i="3"/>
  <c r="R17" i="3"/>
  <c r="S17" i="3"/>
  <c r="T17" i="3"/>
  <c r="O18" i="3"/>
  <c r="P18" i="3"/>
  <c r="Q18" i="3"/>
  <c r="R18" i="3"/>
  <c r="S18" i="3"/>
  <c r="T18" i="3"/>
  <c r="O19" i="3"/>
  <c r="P19" i="3"/>
  <c r="Q19" i="3"/>
  <c r="R19" i="3"/>
  <c r="S19" i="3"/>
  <c r="T19" i="3"/>
  <c r="O20" i="3"/>
  <c r="P20" i="3"/>
  <c r="Q20" i="3"/>
  <c r="R20" i="3"/>
  <c r="S20" i="3"/>
  <c r="T20" i="3"/>
  <c r="O21" i="3"/>
  <c r="P21" i="3"/>
  <c r="Q21" i="3"/>
  <c r="R21" i="3"/>
  <c r="S21" i="3"/>
  <c r="T21" i="3"/>
  <c r="O22" i="3"/>
  <c r="P22" i="3"/>
  <c r="Q22" i="3"/>
  <c r="R22" i="3"/>
  <c r="S22" i="3"/>
  <c r="T22" i="3"/>
  <c r="O23" i="3"/>
  <c r="P23" i="3"/>
  <c r="Q23" i="3"/>
  <c r="R23" i="3"/>
  <c r="S23" i="3"/>
  <c r="T23" i="3"/>
  <c r="O24" i="3"/>
  <c r="P24" i="3"/>
  <c r="Q24" i="3"/>
  <c r="R24" i="3"/>
  <c r="S24" i="3"/>
  <c r="T24" i="3"/>
  <c r="O25" i="3"/>
  <c r="P25" i="3"/>
  <c r="Q25" i="3"/>
  <c r="R25" i="3"/>
  <c r="S25" i="3"/>
  <c r="T25" i="3"/>
  <c r="O26" i="3"/>
  <c r="P26" i="3"/>
  <c r="Q26" i="3"/>
  <c r="R26" i="3"/>
  <c r="S26" i="3"/>
  <c r="T26" i="3"/>
  <c r="T27" i="3"/>
  <c r="T28" i="3"/>
  <c r="O29" i="3"/>
  <c r="P29" i="3"/>
  <c r="Q29" i="3"/>
  <c r="R29" i="3"/>
  <c r="S29" i="3"/>
  <c r="T29" i="3"/>
  <c r="O30" i="3"/>
  <c r="P30" i="3"/>
  <c r="Q30" i="3"/>
  <c r="R30" i="3"/>
  <c r="S30" i="3"/>
  <c r="T30" i="3"/>
  <c r="O31" i="3"/>
  <c r="P31" i="3"/>
  <c r="Q31" i="3"/>
  <c r="R31" i="3"/>
  <c r="S31" i="3"/>
  <c r="T31" i="3"/>
  <c r="O32" i="3"/>
  <c r="P32" i="3"/>
  <c r="Q32" i="3"/>
  <c r="R32" i="3"/>
  <c r="S32" i="3"/>
  <c r="T32" i="3"/>
  <c r="O33" i="3"/>
  <c r="P33" i="3"/>
  <c r="Q33" i="3"/>
  <c r="R33" i="3"/>
  <c r="S33" i="3"/>
  <c r="T33" i="3"/>
  <c r="O34" i="3"/>
  <c r="P34" i="3"/>
  <c r="Q34" i="3"/>
  <c r="R34" i="3"/>
  <c r="S34" i="3"/>
  <c r="T34" i="3"/>
  <c r="O35" i="3"/>
  <c r="P35" i="3"/>
  <c r="Q35" i="3"/>
  <c r="R35" i="3"/>
  <c r="S35" i="3"/>
  <c r="T35" i="3"/>
  <c r="O36" i="3"/>
  <c r="P36" i="3"/>
  <c r="Q36" i="3"/>
  <c r="R36" i="3"/>
  <c r="S36" i="3"/>
  <c r="T36" i="3"/>
  <c r="O37" i="3"/>
  <c r="P37" i="3"/>
  <c r="Q37" i="3"/>
  <c r="R37" i="3"/>
  <c r="S37" i="3"/>
  <c r="T37" i="3"/>
  <c r="O38" i="3"/>
  <c r="P38" i="3"/>
  <c r="Q38" i="3"/>
  <c r="R38" i="3"/>
  <c r="S38" i="3"/>
  <c r="T38" i="3"/>
  <c r="O39" i="3"/>
  <c r="P39" i="3"/>
  <c r="Q39" i="3"/>
  <c r="R39" i="3"/>
  <c r="S39" i="3"/>
  <c r="T39" i="3"/>
  <c r="O40" i="3"/>
  <c r="P40" i="3"/>
  <c r="Q40" i="3"/>
  <c r="R40" i="3"/>
  <c r="S40" i="3"/>
  <c r="T40" i="3"/>
  <c r="O41" i="3"/>
  <c r="P41" i="3"/>
  <c r="Q41" i="3"/>
  <c r="R41" i="3"/>
  <c r="S41" i="3"/>
  <c r="T41" i="3"/>
  <c r="O42" i="3"/>
  <c r="P42" i="3"/>
  <c r="Q42" i="3"/>
  <c r="R42" i="3"/>
  <c r="S42" i="3"/>
  <c r="T42" i="3"/>
  <c r="O44" i="3"/>
  <c r="P44" i="3"/>
  <c r="Q44" i="3"/>
  <c r="R44" i="3"/>
  <c r="S44" i="3"/>
  <c r="T44" i="3"/>
  <c r="O45" i="3"/>
  <c r="P45" i="3"/>
  <c r="Q45" i="3"/>
  <c r="R45" i="3"/>
  <c r="S45" i="3"/>
  <c r="T45" i="3"/>
  <c r="O46" i="3"/>
  <c r="P46" i="3"/>
  <c r="Q46" i="3"/>
  <c r="R46" i="3"/>
  <c r="S46" i="3"/>
  <c r="T46" i="3"/>
  <c r="O47" i="3"/>
  <c r="P47" i="3"/>
  <c r="Q47" i="3"/>
  <c r="R47" i="3"/>
  <c r="S47" i="3"/>
  <c r="T47" i="3"/>
  <c r="O48" i="3"/>
  <c r="P48" i="3"/>
  <c r="Q48" i="3"/>
  <c r="R48" i="3"/>
  <c r="S48" i="3"/>
  <c r="T48" i="3"/>
  <c r="O49" i="3"/>
  <c r="P49" i="3"/>
  <c r="Q49" i="3"/>
  <c r="R49" i="3"/>
  <c r="S49" i="3"/>
  <c r="T49" i="3"/>
  <c r="O50" i="3"/>
  <c r="P50" i="3"/>
  <c r="Q50" i="3"/>
  <c r="R50" i="3"/>
  <c r="S50" i="3"/>
  <c r="T50" i="3"/>
  <c r="O51" i="3"/>
  <c r="P51" i="3"/>
  <c r="Q51" i="3"/>
  <c r="R51" i="3"/>
  <c r="S51" i="3"/>
  <c r="T51" i="3"/>
  <c r="O52" i="3"/>
  <c r="P52" i="3"/>
  <c r="Q52" i="3"/>
  <c r="R52" i="3"/>
  <c r="S52" i="3"/>
  <c r="T52" i="3"/>
  <c r="O53" i="3"/>
  <c r="P53" i="3"/>
  <c r="Q53" i="3"/>
  <c r="R53" i="3"/>
  <c r="S53" i="3"/>
  <c r="T53" i="3"/>
  <c r="O54" i="3"/>
  <c r="P54" i="3"/>
  <c r="Q54" i="3"/>
  <c r="R54" i="3"/>
  <c r="S54" i="3"/>
  <c r="T54" i="3"/>
  <c r="O55" i="3"/>
  <c r="P55" i="3"/>
  <c r="Q55" i="3"/>
  <c r="R55" i="3"/>
  <c r="S55" i="3"/>
  <c r="T55" i="3"/>
  <c r="O56" i="3"/>
  <c r="P56" i="3"/>
  <c r="Q56" i="3"/>
  <c r="R56" i="3"/>
  <c r="S56" i="3"/>
  <c r="T56" i="3"/>
  <c r="O57" i="3"/>
  <c r="P57" i="3"/>
  <c r="Q57" i="3"/>
  <c r="R57" i="3"/>
  <c r="S57" i="3"/>
  <c r="T57" i="3"/>
  <c r="O58" i="3"/>
  <c r="P58" i="3"/>
  <c r="Q58" i="3"/>
  <c r="R58" i="3"/>
  <c r="S58" i="3"/>
  <c r="T58" i="3"/>
  <c r="O59" i="3"/>
  <c r="P59" i="3"/>
  <c r="Q59" i="3"/>
  <c r="R59" i="3"/>
  <c r="S59" i="3"/>
  <c r="T59" i="3"/>
  <c r="O60" i="3"/>
  <c r="P60" i="3"/>
  <c r="Q60" i="3"/>
  <c r="R60" i="3"/>
  <c r="S60" i="3"/>
  <c r="T60" i="3"/>
  <c r="O61" i="3"/>
  <c r="P61" i="3"/>
  <c r="Q61" i="3"/>
  <c r="R61" i="3"/>
  <c r="S61" i="3"/>
  <c r="T61" i="3"/>
  <c r="T62" i="3"/>
  <c r="T63" i="3"/>
  <c r="O64" i="3"/>
  <c r="P64" i="3"/>
  <c r="Q64" i="3"/>
  <c r="R64" i="3"/>
  <c r="S64" i="3"/>
  <c r="T64" i="3"/>
  <c r="O65" i="3"/>
  <c r="P65" i="3"/>
  <c r="Q65" i="3"/>
  <c r="R65" i="3"/>
  <c r="S65" i="3"/>
  <c r="T65" i="3"/>
  <c r="O66" i="3"/>
  <c r="P66" i="3"/>
  <c r="Q66" i="3"/>
  <c r="R66" i="3"/>
  <c r="S66" i="3"/>
  <c r="T66" i="3"/>
  <c r="O67" i="3"/>
  <c r="P67" i="3"/>
  <c r="Q67" i="3"/>
  <c r="R67" i="3"/>
  <c r="S67" i="3"/>
  <c r="T67" i="3"/>
  <c r="O68" i="3"/>
  <c r="P68" i="3"/>
  <c r="Q68" i="3"/>
  <c r="R68" i="3"/>
  <c r="S68" i="3"/>
  <c r="T68" i="3"/>
  <c r="O69" i="3"/>
  <c r="P69" i="3"/>
  <c r="Q69" i="3"/>
  <c r="R69" i="3"/>
  <c r="S69" i="3"/>
  <c r="T69" i="3"/>
  <c r="O70" i="3"/>
  <c r="P70" i="3"/>
  <c r="Q70" i="3"/>
  <c r="R70" i="3"/>
  <c r="S70" i="3"/>
  <c r="T70" i="3"/>
  <c r="O71" i="3"/>
  <c r="P71" i="3"/>
  <c r="Q71" i="3"/>
  <c r="R71" i="3"/>
  <c r="S71" i="3"/>
  <c r="T71" i="3"/>
  <c r="O72" i="3"/>
  <c r="P72" i="3"/>
  <c r="Q72" i="3"/>
  <c r="R72" i="3"/>
  <c r="S72" i="3"/>
  <c r="T72" i="3"/>
  <c r="O73" i="3"/>
  <c r="P73" i="3"/>
  <c r="Q73" i="3"/>
  <c r="R73" i="3"/>
  <c r="S73" i="3"/>
  <c r="T73" i="3"/>
  <c r="O74" i="3"/>
  <c r="P74" i="3"/>
  <c r="Q74" i="3"/>
  <c r="R74" i="3"/>
  <c r="S74" i="3"/>
  <c r="T74" i="3"/>
  <c r="O75" i="3"/>
  <c r="P75" i="3"/>
  <c r="Q75" i="3"/>
  <c r="R75" i="3"/>
  <c r="S75" i="3"/>
  <c r="T75" i="3"/>
  <c r="O76" i="3"/>
  <c r="P76" i="3"/>
  <c r="Q76" i="3"/>
  <c r="R76" i="3"/>
  <c r="S76" i="3"/>
  <c r="T76" i="3"/>
  <c r="O77" i="3"/>
  <c r="P77" i="3"/>
  <c r="Q77" i="3"/>
  <c r="R77" i="3"/>
  <c r="S77" i="3"/>
  <c r="T77" i="3"/>
  <c r="O79" i="3"/>
  <c r="P79" i="3"/>
  <c r="Q79" i="3"/>
  <c r="R79" i="3"/>
  <c r="S79" i="3"/>
  <c r="T79" i="3"/>
  <c r="O80" i="3"/>
  <c r="P80" i="3"/>
  <c r="Q80" i="3"/>
  <c r="R80" i="3"/>
  <c r="S80" i="3"/>
  <c r="T80" i="3"/>
  <c r="O81" i="3"/>
  <c r="P81" i="3"/>
  <c r="Q81" i="3"/>
  <c r="R81" i="3"/>
  <c r="S81" i="3"/>
  <c r="T81" i="3"/>
  <c r="O82" i="3"/>
  <c r="P82" i="3"/>
  <c r="Q82" i="3"/>
  <c r="R82" i="3"/>
  <c r="S82" i="3"/>
  <c r="T82" i="3"/>
  <c r="O83" i="3"/>
  <c r="P83" i="3"/>
  <c r="Q83" i="3"/>
  <c r="R83" i="3"/>
  <c r="S83" i="3"/>
  <c r="T83" i="3"/>
  <c r="O84" i="3"/>
  <c r="P84" i="3"/>
  <c r="Q84" i="3"/>
  <c r="R84" i="3"/>
  <c r="S84" i="3"/>
  <c r="T84" i="3"/>
  <c r="O85" i="3"/>
  <c r="P85" i="3"/>
  <c r="Q85" i="3"/>
  <c r="R85" i="3"/>
  <c r="S85" i="3"/>
  <c r="T85" i="3"/>
  <c r="O86" i="3"/>
  <c r="P86" i="3"/>
  <c r="Q86" i="3"/>
  <c r="R86" i="3"/>
  <c r="S86" i="3"/>
  <c r="T86" i="3"/>
  <c r="O87" i="3"/>
  <c r="P87" i="3"/>
  <c r="Q87" i="3"/>
  <c r="R87" i="3"/>
  <c r="S87" i="3"/>
  <c r="T87" i="3"/>
  <c r="O88" i="3"/>
  <c r="P88" i="3"/>
  <c r="Q88" i="3"/>
  <c r="R88" i="3"/>
  <c r="S88" i="3"/>
  <c r="T88" i="3"/>
  <c r="O89" i="3"/>
  <c r="P89" i="3"/>
  <c r="Q89" i="3"/>
  <c r="R89" i="3"/>
  <c r="S89" i="3"/>
  <c r="T89" i="3"/>
  <c r="O90" i="3"/>
  <c r="P90" i="3"/>
  <c r="Q90" i="3"/>
  <c r="R90" i="3"/>
  <c r="S90" i="3"/>
  <c r="T90" i="3"/>
  <c r="O91" i="3"/>
  <c r="P91" i="3"/>
  <c r="Q91" i="3"/>
  <c r="R91" i="3"/>
  <c r="S91" i="3"/>
  <c r="T91" i="3"/>
  <c r="O92" i="3"/>
  <c r="P92" i="3"/>
  <c r="Q92" i="3"/>
  <c r="R92" i="3"/>
  <c r="S92" i="3"/>
  <c r="T92" i="3"/>
  <c r="O93" i="3"/>
  <c r="P93" i="3"/>
  <c r="Q93" i="3"/>
  <c r="R93" i="3"/>
  <c r="S93" i="3"/>
  <c r="T93" i="3"/>
  <c r="O94" i="3"/>
  <c r="P94" i="3"/>
  <c r="Q94" i="3"/>
  <c r="R94" i="3"/>
  <c r="S94" i="3"/>
  <c r="T94" i="3"/>
  <c r="O95" i="3"/>
  <c r="P95" i="3"/>
  <c r="Q95" i="3"/>
  <c r="R95" i="3"/>
  <c r="S95" i="3"/>
  <c r="T95" i="3"/>
  <c r="O96" i="3"/>
  <c r="P96" i="3"/>
  <c r="Q96" i="3"/>
  <c r="R96" i="3"/>
  <c r="S96" i="3"/>
  <c r="T96" i="3"/>
  <c r="T97" i="3"/>
  <c r="T98" i="3"/>
  <c r="O99" i="3"/>
  <c r="P99" i="3"/>
  <c r="Q99" i="3"/>
  <c r="R99" i="3"/>
  <c r="S99" i="3"/>
  <c r="T99" i="3"/>
  <c r="O100" i="3"/>
  <c r="P100" i="3"/>
  <c r="Q100" i="3"/>
  <c r="R100" i="3"/>
  <c r="S100" i="3"/>
  <c r="T100" i="3"/>
  <c r="O101" i="3"/>
  <c r="P101" i="3"/>
  <c r="Q101" i="3"/>
  <c r="R101" i="3"/>
  <c r="S101" i="3"/>
  <c r="T101" i="3"/>
  <c r="O102" i="3"/>
  <c r="P102" i="3"/>
  <c r="Q102" i="3"/>
  <c r="R102" i="3"/>
  <c r="S102" i="3"/>
  <c r="T102" i="3"/>
  <c r="O103" i="3"/>
  <c r="P103" i="3"/>
  <c r="Q103" i="3"/>
  <c r="R103" i="3"/>
  <c r="S103" i="3"/>
  <c r="T103" i="3"/>
  <c r="O104" i="3"/>
  <c r="P104" i="3"/>
  <c r="Q104" i="3"/>
  <c r="R104" i="3"/>
  <c r="S104" i="3"/>
  <c r="T104" i="3"/>
  <c r="O105" i="3"/>
  <c r="P105" i="3"/>
  <c r="Q105" i="3"/>
  <c r="R105" i="3"/>
  <c r="S105" i="3"/>
  <c r="T105" i="3"/>
  <c r="O106" i="3"/>
  <c r="P106" i="3"/>
  <c r="Q106" i="3"/>
  <c r="R106" i="3"/>
  <c r="S106" i="3"/>
  <c r="T106" i="3"/>
  <c r="O107" i="3"/>
  <c r="P107" i="3"/>
  <c r="Q107" i="3"/>
  <c r="R107" i="3"/>
  <c r="S107" i="3"/>
  <c r="T107" i="3"/>
  <c r="O108" i="3"/>
  <c r="P108" i="3"/>
  <c r="Q108" i="3"/>
  <c r="R108" i="3"/>
  <c r="S108" i="3"/>
  <c r="T108" i="3"/>
  <c r="O109" i="3"/>
  <c r="P109" i="3"/>
  <c r="Q109" i="3"/>
  <c r="R109" i="3"/>
  <c r="S109" i="3"/>
  <c r="T109" i="3"/>
  <c r="O110" i="3"/>
  <c r="P110" i="3"/>
  <c r="Q110" i="3"/>
  <c r="R110" i="3"/>
  <c r="S110" i="3"/>
  <c r="T110" i="3"/>
  <c r="O111" i="3"/>
  <c r="P111" i="3"/>
  <c r="Q111" i="3"/>
  <c r="R111" i="3"/>
  <c r="S111" i="3"/>
  <c r="T111" i="3"/>
  <c r="O112" i="3"/>
  <c r="P112" i="3"/>
  <c r="Q112" i="3"/>
  <c r="R112" i="3"/>
  <c r="S112" i="3"/>
  <c r="T112" i="3"/>
  <c r="O114" i="3"/>
  <c r="P114" i="3"/>
  <c r="Q114" i="3"/>
  <c r="R114" i="3"/>
  <c r="S114" i="3"/>
  <c r="T114" i="3"/>
  <c r="O115" i="3"/>
  <c r="P115" i="3"/>
  <c r="Q115" i="3"/>
  <c r="R115" i="3"/>
  <c r="S115" i="3"/>
  <c r="T115" i="3"/>
  <c r="O116" i="3"/>
  <c r="P116" i="3"/>
  <c r="Q116" i="3"/>
  <c r="R116" i="3"/>
  <c r="S116" i="3"/>
  <c r="T116" i="3"/>
  <c r="O117" i="3"/>
  <c r="P117" i="3"/>
  <c r="Q117" i="3"/>
  <c r="R117" i="3"/>
  <c r="S117" i="3"/>
  <c r="T117" i="3"/>
  <c r="O118" i="3"/>
  <c r="P118" i="3"/>
  <c r="Q118" i="3"/>
  <c r="R118" i="3"/>
  <c r="S118" i="3"/>
  <c r="T118" i="3"/>
  <c r="O119" i="3"/>
  <c r="P119" i="3"/>
  <c r="Q119" i="3"/>
  <c r="R119" i="3"/>
  <c r="S119" i="3"/>
  <c r="T119" i="3"/>
  <c r="O120" i="3"/>
  <c r="P120" i="3"/>
  <c r="Q120" i="3"/>
  <c r="R120" i="3"/>
  <c r="S120" i="3"/>
  <c r="T120" i="3"/>
  <c r="O121" i="3"/>
  <c r="P121" i="3"/>
  <c r="Q121" i="3"/>
  <c r="R121" i="3"/>
  <c r="S121" i="3"/>
  <c r="T121" i="3"/>
  <c r="O122" i="3"/>
  <c r="P122" i="3"/>
  <c r="Q122" i="3"/>
  <c r="R122" i="3"/>
  <c r="S122" i="3"/>
  <c r="T122" i="3"/>
  <c r="O123" i="3"/>
  <c r="P123" i="3"/>
  <c r="Q123" i="3"/>
  <c r="R123" i="3"/>
  <c r="S123" i="3"/>
  <c r="T123" i="3"/>
  <c r="O124" i="3"/>
  <c r="P124" i="3"/>
  <c r="Q124" i="3"/>
  <c r="R124" i="3"/>
  <c r="S124" i="3"/>
  <c r="T124" i="3"/>
  <c r="O125" i="3"/>
  <c r="P125" i="3"/>
  <c r="Q125" i="3"/>
  <c r="R125" i="3"/>
  <c r="S125" i="3"/>
  <c r="T125" i="3"/>
  <c r="O126" i="3"/>
  <c r="P126" i="3"/>
  <c r="Q126" i="3"/>
  <c r="R126" i="3"/>
  <c r="S126" i="3"/>
  <c r="T126" i="3"/>
  <c r="O127" i="3"/>
  <c r="P127" i="3"/>
  <c r="Q127" i="3"/>
  <c r="R127" i="3"/>
  <c r="S127" i="3"/>
  <c r="T127" i="3"/>
  <c r="O128" i="3"/>
  <c r="P128" i="3"/>
  <c r="Q128" i="3"/>
  <c r="R128" i="3"/>
  <c r="S128" i="3"/>
  <c r="T128" i="3"/>
  <c r="O129" i="3"/>
  <c r="P129" i="3"/>
  <c r="Q129" i="3"/>
  <c r="R129" i="3"/>
  <c r="S129" i="3"/>
  <c r="T129" i="3"/>
  <c r="O130" i="3"/>
  <c r="P130" i="3"/>
  <c r="Q130" i="3"/>
  <c r="R130" i="3"/>
  <c r="S130" i="3"/>
  <c r="T130" i="3"/>
  <c r="O131" i="3"/>
  <c r="P131" i="3"/>
  <c r="Q131" i="3"/>
  <c r="R131" i="3"/>
  <c r="S131" i="3"/>
  <c r="T131" i="3"/>
  <c r="T132" i="3"/>
  <c r="T133" i="3"/>
  <c r="O134" i="3"/>
  <c r="P134" i="3"/>
  <c r="Q134" i="3"/>
  <c r="R134" i="3"/>
  <c r="S134" i="3"/>
  <c r="T134" i="3"/>
  <c r="O135" i="3"/>
  <c r="P135" i="3"/>
  <c r="Q135" i="3"/>
  <c r="R135" i="3"/>
  <c r="S135" i="3"/>
  <c r="T135" i="3"/>
  <c r="O136" i="3"/>
  <c r="P136" i="3"/>
  <c r="Q136" i="3"/>
  <c r="R136" i="3"/>
  <c r="S136" i="3"/>
  <c r="T136" i="3"/>
  <c r="O137" i="3"/>
  <c r="P137" i="3"/>
  <c r="Q137" i="3"/>
  <c r="R137" i="3"/>
  <c r="S137" i="3"/>
  <c r="T137" i="3"/>
  <c r="O138" i="3"/>
  <c r="P138" i="3"/>
  <c r="Q138" i="3"/>
  <c r="R138" i="3"/>
  <c r="S138" i="3"/>
  <c r="T138" i="3"/>
  <c r="O139" i="3"/>
  <c r="P139" i="3"/>
  <c r="Q139" i="3"/>
  <c r="R139" i="3"/>
  <c r="S139" i="3"/>
  <c r="T139" i="3"/>
  <c r="O140" i="3"/>
  <c r="P140" i="3"/>
  <c r="Q140" i="3"/>
  <c r="R140" i="3"/>
  <c r="S140" i="3"/>
  <c r="T140" i="3"/>
  <c r="O141" i="3"/>
  <c r="P141" i="3"/>
  <c r="Q141" i="3"/>
  <c r="R141" i="3"/>
  <c r="S141" i="3"/>
  <c r="T141" i="3"/>
  <c r="O142" i="3"/>
  <c r="P142" i="3"/>
  <c r="Q142" i="3"/>
  <c r="R142" i="3"/>
  <c r="S142" i="3"/>
  <c r="T142" i="3"/>
  <c r="O143" i="3"/>
  <c r="P143" i="3"/>
  <c r="Q143" i="3"/>
  <c r="R143" i="3"/>
  <c r="S143" i="3"/>
  <c r="T143" i="3"/>
  <c r="O144" i="3"/>
  <c r="P144" i="3"/>
  <c r="Q144" i="3"/>
  <c r="R144" i="3"/>
  <c r="S144" i="3"/>
  <c r="T144" i="3"/>
  <c r="O145" i="3"/>
  <c r="P145" i="3"/>
  <c r="Q145" i="3"/>
  <c r="R145" i="3"/>
  <c r="S145" i="3"/>
  <c r="T145" i="3"/>
  <c r="O146" i="3"/>
  <c r="P146" i="3"/>
  <c r="Q146" i="3"/>
  <c r="R146" i="3"/>
  <c r="S146" i="3"/>
  <c r="T146" i="3"/>
  <c r="O147" i="3"/>
  <c r="P147" i="3"/>
  <c r="Q147" i="3"/>
  <c r="R147" i="3"/>
  <c r="S147" i="3"/>
  <c r="T147" i="3"/>
  <c r="P9" i="3"/>
  <c r="Q9" i="3"/>
  <c r="R9" i="3"/>
  <c r="S9" i="3"/>
  <c r="T9" i="3"/>
  <c r="O9" i="3"/>
  <c r="U115" i="3"/>
  <c r="U117" i="3"/>
  <c r="U119" i="3"/>
  <c r="U121" i="3"/>
  <c r="U123" i="3"/>
  <c r="U125" i="3"/>
  <c r="U127" i="3"/>
  <c r="U129" i="3"/>
  <c r="U131" i="3"/>
  <c r="U133" i="3"/>
  <c r="U135" i="3"/>
  <c r="U137" i="3"/>
  <c r="U139" i="3"/>
  <c r="U141" i="3"/>
  <c r="U143" i="3"/>
  <c r="U145" i="3"/>
  <c r="U80" i="3"/>
  <c r="U82" i="3"/>
  <c r="U84" i="3"/>
  <c r="U86" i="3"/>
  <c r="U88" i="3"/>
  <c r="U90" i="3"/>
  <c r="U92" i="3"/>
  <c r="U94" i="3"/>
  <c r="U96" i="3"/>
  <c r="U98" i="3"/>
  <c r="U100" i="3"/>
  <c r="U102" i="3"/>
  <c r="U104" i="3"/>
  <c r="U106" i="3"/>
  <c r="U108" i="3"/>
  <c r="U110" i="3"/>
  <c r="U45" i="3"/>
  <c r="U47" i="3"/>
  <c r="U49" i="3"/>
  <c r="U51" i="3"/>
  <c r="U53" i="3"/>
  <c r="U55" i="3"/>
  <c r="U57" i="3"/>
  <c r="U59" i="3"/>
  <c r="U61" i="3"/>
  <c r="U63" i="3"/>
  <c r="U65" i="3"/>
  <c r="U67" i="3"/>
  <c r="U69" i="3"/>
  <c r="U71" i="3"/>
  <c r="U73" i="3"/>
  <c r="U75" i="3"/>
  <c r="U10" i="3"/>
  <c r="U12" i="3"/>
  <c r="U14" i="3"/>
  <c r="U16" i="3"/>
  <c r="U18" i="3"/>
  <c r="U20" i="3"/>
  <c r="U22" i="3"/>
  <c r="U24" i="3"/>
  <c r="U26" i="3"/>
  <c r="U28" i="3"/>
  <c r="U30" i="3"/>
  <c r="U32" i="3"/>
  <c r="U34" i="3"/>
  <c r="U36" i="3"/>
  <c r="U38" i="3"/>
  <c r="U40" i="3"/>
  <c r="P9" i="2"/>
  <c r="Q9" i="2"/>
  <c r="R9" i="2"/>
  <c r="S9" i="2"/>
  <c r="T9" i="2"/>
  <c r="P10" i="2"/>
  <c r="Q10" i="2"/>
  <c r="R10" i="2"/>
  <c r="S10" i="2"/>
  <c r="T10" i="2"/>
  <c r="P11" i="2"/>
  <c r="Q11" i="2"/>
  <c r="R11" i="2"/>
  <c r="S11" i="2"/>
  <c r="T11" i="2"/>
  <c r="P12" i="2"/>
  <c r="Q12" i="2"/>
  <c r="R12" i="2"/>
  <c r="S12" i="2"/>
  <c r="T12" i="2"/>
  <c r="P13" i="2"/>
  <c r="Q13" i="2"/>
  <c r="R13" i="2"/>
  <c r="S13" i="2"/>
  <c r="T13" i="2"/>
  <c r="P14" i="2"/>
  <c r="Q14" i="2"/>
  <c r="R14" i="2"/>
  <c r="S14" i="2"/>
  <c r="T14" i="2"/>
  <c r="P16" i="2"/>
  <c r="Q16" i="2"/>
  <c r="R16" i="2"/>
  <c r="S16" i="2"/>
  <c r="T16" i="2"/>
  <c r="P17" i="2"/>
  <c r="Q17" i="2"/>
  <c r="R17" i="2"/>
  <c r="S17" i="2"/>
  <c r="T17" i="2"/>
  <c r="P18" i="2"/>
  <c r="Q18" i="2"/>
  <c r="R18" i="2"/>
  <c r="S18" i="2"/>
  <c r="T18" i="2"/>
  <c r="P19" i="2"/>
  <c r="Q19" i="2"/>
  <c r="R19" i="2"/>
  <c r="S19" i="2"/>
  <c r="T19" i="2"/>
  <c r="P20" i="2"/>
  <c r="Q20" i="2"/>
  <c r="R20" i="2"/>
  <c r="S20" i="2"/>
  <c r="T20" i="2"/>
  <c r="P21" i="2"/>
  <c r="Q21" i="2"/>
  <c r="R21" i="2"/>
  <c r="S21" i="2"/>
  <c r="T21" i="2"/>
  <c r="P23" i="2"/>
  <c r="Q23" i="2"/>
  <c r="R23" i="2"/>
  <c r="S23" i="2"/>
  <c r="T23" i="2"/>
  <c r="P24" i="2"/>
  <c r="Q24" i="2"/>
  <c r="R24" i="2"/>
  <c r="S24" i="2"/>
  <c r="T24" i="2"/>
  <c r="P25" i="2"/>
  <c r="Q25" i="2"/>
  <c r="R25" i="2"/>
  <c r="S25" i="2"/>
  <c r="T25" i="2"/>
  <c r="P26" i="2"/>
  <c r="Q26" i="2"/>
  <c r="R26" i="2"/>
  <c r="S26" i="2"/>
  <c r="T26" i="2"/>
  <c r="P27" i="2"/>
  <c r="Q27" i="2"/>
  <c r="R27" i="2"/>
  <c r="S27" i="2"/>
  <c r="T27" i="2"/>
  <c r="P28" i="2"/>
  <c r="Q28" i="2"/>
  <c r="R28" i="2"/>
  <c r="S28" i="2"/>
  <c r="T28" i="2"/>
  <c r="P30" i="2"/>
  <c r="Q30" i="2"/>
  <c r="R30" i="2"/>
  <c r="S30" i="2"/>
  <c r="T30" i="2"/>
  <c r="P31" i="2"/>
  <c r="Q31" i="2"/>
  <c r="R31" i="2"/>
  <c r="S31" i="2"/>
  <c r="T31" i="2"/>
  <c r="P32" i="2"/>
  <c r="Q32" i="2"/>
  <c r="R32" i="2"/>
  <c r="S32" i="2"/>
  <c r="T32" i="2"/>
  <c r="P33" i="2"/>
  <c r="Q33" i="2"/>
  <c r="R33" i="2"/>
  <c r="S33" i="2"/>
  <c r="T33" i="2"/>
  <c r="P34" i="2"/>
  <c r="Q34" i="2"/>
  <c r="R34" i="2"/>
  <c r="S34" i="2"/>
  <c r="T34" i="2"/>
  <c r="P35" i="2"/>
  <c r="Q35" i="2"/>
  <c r="R35" i="2"/>
  <c r="S35" i="2"/>
  <c r="T35" i="2"/>
  <c r="O10" i="2"/>
  <c r="O11" i="2"/>
  <c r="O12" i="2"/>
  <c r="O13" i="2"/>
  <c r="O14" i="2"/>
  <c r="O16" i="2"/>
  <c r="O17" i="2"/>
  <c r="O18" i="2"/>
  <c r="O19" i="2"/>
  <c r="O20" i="2"/>
  <c r="O21" i="2"/>
  <c r="O23" i="2"/>
  <c r="O24" i="2"/>
  <c r="O25" i="2"/>
  <c r="O26" i="2"/>
  <c r="O27" i="2"/>
  <c r="O28" i="2"/>
  <c r="O30" i="2"/>
  <c r="O31" i="2"/>
  <c r="O32" i="2"/>
  <c r="O33" i="2"/>
  <c r="O34" i="2"/>
  <c r="O35" i="2"/>
  <c r="O9" i="2"/>
  <c r="U31" i="2"/>
  <c r="U33" i="2"/>
  <c r="U24" i="2"/>
  <c r="U26" i="2"/>
  <c r="U17" i="2"/>
  <c r="U19" i="2"/>
  <c r="U10" i="2"/>
  <c r="U12" i="2"/>
  <c r="N9" i="24"/>
  <c r="O9" i="24"/>
  <c r="P9" i="24"/>
  <c r="Q9" i="24"/>
  <c r="R9" i="24"/>
  <c r="N10" i="24"/>
  <c r="O10" i="24"/>
  <c r="P10" i="24"/>
  <c r="Q10" i="24"/>
  <c r="R10" i="24"/>
  <c r="N11" i="24"/>
  <c r="O11" i="24"/>
  <c r="P11" i="24"/>
  <c r="Q11" i="24"/>
  <c r="R11" i="24"/>
  <c r="N12" i="24"/>
  <c r="O12" i="24"/>
  <c r="P12" i="24"/>
  <c r="Q12" i="24"/>
  <c r="R12" i="24"/>
  <c r="N13" i="24"/>
  <c r="O13" i="24"/>
  <c r="P13" i="24"/>
  <c r="Q13" i="24"/>
  <c r="R13" i="24"/>
  <c r="N14" i="24"/>
  <c r="O14" i="24"/>
  <c r="P14" i="24"/>
  <c r="Q14" i="24"/>
  <c r="R14" i="24"/>
  <c r="N15" i="24"/>
  <c r="O15" i="24"/>
  <c r="P15" i="24"/>
  <c r="Q15" i="24"/>
  <c r="R15" i="24"/>
  <c r="N16" i="24"/>
  <c r="O16" i="24"/>
  <c r="P16" i="24"/>
  <c r="Q16" i="24"/>
  <c r="R16" i="24"/>
  <c r="M10" i="24"/>
  <c r="M11" i="24"/>
  <c r="M12" i="24"/>
  <c r="M13" i="24"/>
  <c r="M14" i="24"/>
  <c r="M15" i="24"/>
  <c r="M16" i="24"/>
  <c r="M9" i="24"/>
  <c r="U23" i="7" l="1"/>
  <c r="U105" i="8" s="1"/>
  <c r="U69" i="9" s="1"/>
  <c r="U51" i="10"/>
  <c r="U27" i="7"/>
  <c r="U109" i="8" s="1"/>
  <c r="U73" i="9" s="1"/>
  <c r="U95" i="10"/>
  <c r="U25" i="7"/>
  <c r="U107" i="8" s="1"/>
  <c r="U71" i="9" s="1"/>
  <c r="U73" i="10"/>
  <c r="J48" i="4"/>
  <c r="J40" i="4"/>
  <c r="J55" i="4"/>
  <c r="J67" i="4"/>
  <c r="J59" i="4"/>
  <c r="J94" i="4"/>
  <c r="J86" i="4"/>
  <c r="J25" i="4"/>
  <c r="J23" i="4"/>
  <c r="J15" i="4"/>
  <c r="J46" i="4"/>
  <c r="J38" i="4"/>
  <c r="J73" i="4"/>
  <c r="J65" i="4"/>
  <c r="J57" i="4"/>
  <c r="J92" i="4"/>
  <c r="J84" i="4"/>
  <c r="J11" i="4"/>
  <c r="J21" i="4"/>
  <c r="J13" i="4"/>
  <c r="J32" i="4"/>
  <c r="J44" i="4"/>
  <c r="J36" i="4"/>
  <c r="J71" i="4"/>
  <c r="J63" i="4"/>
  <c r="J78" i="4"/>
  <c r="J90" i="4"/>
  <c r="J82" i="4"/>
  <c r="J27" i="4"/>
  <c r="J19" i="4"/>
  <c r="J17" i="4"/>
  <c r="J50" i="4"/>
  <c r="J42" i="4"/>
  <c r="J34" i="4"/>
  <c r="J69" i="4"/>
  <c r="J61" i="4"/>
  <c r="J96" i="4"/>
  <c r="J88" i="4"/>
  <c r="J80" i="4"/>
  <c r="I41" i="47"/>
  <c r="I29" i="29"/>
  <c r="U9" i="2"/>
  <c r="U23" i="2"/>
  <c r="U9" i="3"/>
  <c r="U33" i="3"/>
  <c r="U25" i="3"/>
  <c r="U17" i="3"/>
  <c r="U44" i="3"/>
  <c r="U68" i="3"/>
  <c r="U60" i="3"/>
  <c r="U52" i="3"/>
  <c r="U79" i="3"/>
  <c r="U103" i="3"/>
  <c r="U95" i="3"/>
  <c r="U87" i="3"/>
  <c r="U114" i="3"/>
  <c r="U138" i="3"/>
  <c r="U130" i="3"/>
  <c r="U122" i="3"/>
  <c r="U11" i="2"/>
  <c r="U25" i="2"/>
  <c r="U39" i="3"/>
  <c r="U31" i="3"/>
  <c r="U23" i="3"/>
  <c r="U15" i="3"/>
  <c r="U74" i="3"/>
  <c r="U66" i="3"/>
  <c r="U58" i="3"/>
  <c r="U50" i="3"/>
  <c r="U109" i="3"/>
  <c r="U101" i="3"/>
  <c r="U93" i="3"/>
  <c r="U85" i="3"/>
  <c r="U144" i="3"/>
  <c r="U136" i="3"/>
  <c r="U128" i="3"/>
  <c r="U120" i="3"/>
  <c r="J23" i="7"/>
  <c r="J105" i="8" s="1"/>
  <c r="J69" i="9" s="1"/>
  <c r="U16" i="2"/>
  <c r="U30" i="2"/>
  <c r="U37" i="3"/>
  <c r="U29" i="3"/>
  <c r="U21" i="3"/>
  <c r="U13" i="3"/>
  <c r="U72" i="3"/>
  <c r="U64" i="3"/>
  <c r="U56" i="3"/>
  <c r="U48" i="3"/>
  <c r="U107" i="3"/>
  <c r="U99" i="3"/>
  <c r="U91" i="3"/>
  <c r="U83" i="3"/>
  <c r="U142" i="3"/>
  <c r="U134" i="3"/>
  <c r="U126" i="3"/>
  <c r="U118" i="3"/>
  <c r="J25" i="7"/>
  <c r="J107" i="8" s="1"/>
  <c r="J71" i="9" s="1"/>
  <c r="U18" i="2"/>
  <c r="U32" i="2"/>
  <c r="U35" i="3"/>
  <c r="U27" i="3"/>
  <c r="U19" i="3"/>
  <c r="U11" i="3"/>
  <c r="U70" i="3"/>
  <c r="U62" i="3"/>
  <c r="U54" i="3"/>
  <c r="U46" i="3"/>
  <c r="U105" i="3"/>
  <c r="U97" i="3"/>
  <c r="U89" i="3"/>
  <c r="U81" i="3"/>
  <c r="U140" i="3"/>
  <c r="U132" i="3"/>
  <c r="U124" i="3"/>
  <c r="U116" i="3"/>
  <c r="U29" i="10"/>
  <c r="S42" i="47"/>
  <c r="S41" i="47"/>
  <c r="I41" i="28"/>
  <c r="S29" i="29"/>
  <c r="I42" i="28"/>
  <c r="S30" i="29"/>
  <c r="I29" i="48"/>
  <c r="I30" i="48"/>
  <c r="J34" i="2" l="1"/>
  <c r="S15" i="24"/>
  <c r="S9" i="24"/>
  <c r="J13" i="2"/>
  <c r="S16" i="24"/>
  <c r="J35" i="2"/>
  <c r="J111" i="3"/>
  <c r="J27" i="2"/>
  <c r="S13" i="24"/>
  <c r="J21" i="2"/>
  <c r="S12" i="24"/>
  <c r="J20" i="2"/>
  <c r="S11" i="24"/>
  <c r="J112" i="3"/>
  <c r="U112" i="3" s="1"/>
  <c r="J28" i="2"/>
  <c r="S14" i="24"/>
  <c r="S10" i="24"/>
  <c r="J14" i="2"/>
  <c r="U111" i="3" l="1"/>
  <c r="U75" i="4"/>
  <c r="J75" i="4" s="1"/>
  <c r="U27" i="2"/>
  <c r="U76" i="4"/>
  <c r="J76" i="4" s="1"/>
  <c r="U28" i="2"/>
  <c r="U29" i="4"/>
  <c r="J29" i="4" s="1"/>
  <c r="U13" i="2"/>
  <c r="J9" i="32"/>
  <c r="J41" i="3"/>
  <c r="J20" i="32"/>
  <c r="U99" i="4"/>
  <c r="J99" i="4" s="1"/>
  <c r="J147" i="3"/>
  <c r="U147" i="3" s="1"/>
  <c r="U35" i="2"/>
  <c r="J14" i="32"/>
  <c r="U52" i="4"/>
  <c r="J52" i="4" s="1"/>
  <c r="J76" i="3"/>
  <c r="U20" i="2"/>
  <c r="U14" i="2"/>
  <c r="U30" i="4"/>
  <c r="J30" i="4" s="1"/>
  <c r="J42" i="3"/>
  <c r="U42" i="3" s="1"/>
  <c r="J10" i="32"/>
  <c r="J15" i="32"/>
  <c r="U53" i="4"/>
  <c r="J53" i="4" s="1"/>
  <c r="J77" i="3"/>
  <c r="U77" i="3" s="1"/>
  <c r="U21" i="2"/>
  <c r="J19" i="32"/>
  <c r="U98" i="4"/>
  <c r="J98" i="4" s="1"/>
  <c r="J146" i="3"/>
  <c r="U34" i="2"/>
  <c r="U41" i="3" l="1"/>
  <c r="U76" i="3"/>
  <c r="U146" i="3"/>
  <c r="J9" i="4" l="1"/>
</calcChain>
</file>

<file path=xl/sharedStrings.xml><?xml version="1.0" encoding="utf-8"?>
<sst xmlns="http://schemas.openxmlformats.org/spreadsheetml/2006/main" count="3459" uniqueCount="256">
  <si>
    <t xml:space="preserve">Ingreso autónomo </t>
  </si>
  <si>
    <t xml:space="preserve">Subsidios monetarios </t>
  </si>
  <si>
    <t xml:space="preserve">Ingreso monetario </t>
  </si>
  <si>
    <t xml:space="preserve">Metropolitana </t>
  </si>
  <si>
    <t>Total</t>
  </si>
  <si>
    <t>I</t>
  </si>
  <si>
    <t>II</t>
  </si>
  <si>
    <t>III</t>
  </si>
  <si>
    <t>IV</t>
  </si>
  <si>
    <t>V</t>
  </si>
  <si>
    <t>VI</t>
  </si>
  <si>
    <t>VII</t>
  </si>
  <si>
    <t>VIII</t>
  </si>
  <si>
    <t>IX</t>
  </si>
  <si>
    <t>X</t>
  </si>
  <si>
    <t>(Porcentaje)</t>
  </si>
  <si>
    <t xml:space="preserve">Zona urbana </t>
  </si>
  <si>
    <t>Zona rural</t>
  </si>
  <si>
    <t xml:space="preserve">I </t>
  </si>
  <si>
    <t xml:space="preserve">II </t>
  </si>
  <si>
    <t xml:space="preserve">III </t>
  </si>
  <si>
    <t xml:space="preserve">IV </t>
  </si>
  <si>
    <t xml:space="preserve">V </t>
  </si>
  <si>
    <t xml:space="preserve">VI </t>
  </si>
  <si>
    <t xml:space="preserve">VII </t>
  </si>
  <si>
    <t xml:space="preserve">VIII </t>
  </si>
  <si>
    <t xml:space="preserve">IX </t>
  </si>
  <si>
    <t xml:space="preserve">X  </t>
  </si>
  <si>
    <t>Indice 20/20</t>
  </si>
  <si>
    <t>Indice 10/40</t>
  </si>
  <si>
    <t>Indice 10/10</t>
  </si>
  <si>
    <t>Coeficiente de Gini</t>
  </si>
  <si>
    <t>($ noviembre de cada año)</t>
  </si>
  <si>
    <t xml:space="preserve">2Corresponden a todos los aportes en dinero que reciben todos los miembros del hogar, excluido el servicio doméstico puertas adentro, del Estado a través de los programas sociales. </t>
  </si>
  <si>
    <t>2009</t>
  </si>
  <si>
    <t>2011</t>
  </si>
  <si>
    <t>2013</t>
  </si>
  <si>
    <t>Media</t>
  </si>
  <si>
    <t>Mínimo</t>
  </si>
  <si>
    <r>
      <t>Ingreso del trabajo</t>
    </r>
    <r>
      <rPr>
        <vertAlign val="superscript"/>
        <sz val="10"/>
        <color rgb="FF000000"/>
        <rFont val="Calibri"/>
        <family val="2"/>
        <scheme val="minor"/>
      </rPr>
      <t>1</t>
    </r>
  </si>
  <si>
    <r>
      <t>Ingreso autónomo</t>
    </r>
    <r>
      <rPr>
        <vertAlign val="superscript"/>
        <sz val="10"/>
        <color rgb="FF000000"/>
        <rFont val="Calibri"/>
        <family val="2"/>
        <scheme val="minor"/>
      </rPr>
      <t xml:space="preserve">2 </t>
    </r>
  </si>
  <si>
    <r>
      <t>Subsidios monetarios</t>
    </r>
    <r>
      <rPr>
        <b/>
        <vertAlign val="superscript"/>
        <sz val="10"/>
        <color rgb="FF000000"/>
        <rFont val="Calibri"/>
        <family val="2"/>
        <scheme val="minor"/>
      </rPr>
      <t>3</t>
    </r>
  </si>
  <si>
    <r>
      <t>Ingreso monetario</t>
    </r>
    <r>
      <rPr>
        <vertAlign val="superscript"/>
        <sz val="10"/>
        <color rgb="FF000000"/>
        <rFont val="Calibri"/>
        <family val="2"/>
        <scheme val="minor"/>
      </rPr>
      <t xml:space="preserve">4 </t>
    </r>
  </si>
  <si>
    <r>
      <rPr>
        <vertAlign val="superscript"/>
        <sz val="10"/>
        <color theme="1"/>
        <rFont val="Calibri"/>
        <family val="2"/>
        <scheme val="minor"/>
      </rPr>
      <t>1</t>
    </r>
    <r>
      <rPr>
        <sz val="10"/>
        <color theme="1"/>
        <rFont val="Calibri"/>
        <family val="2"/>
        <scheme val="minor"/>
      </rPr>
      <t>Corresponde a los ingresos que obtienen todos los miembros del hogar, excluido el servicio doméstico puertas adentro, en su ocupación por concepto de sueldos y salarios, monetarios y en especies, ganancias provenientes del trabajo independiente y la auto-provisión de bienes producidos por el hogar.</t>
    </r>
  </si>
  <si>
    <r>
      <rPr>
        <vertAlign val="superscript"/>
        <sz val="10"/>
        <color theme="1"/>
        <rFont val="Calibri"/>
        <family val="2"/>
        <scheme val="minor"/>
      </rPr>
      <t>2</t>
    </r>
    <r>
      <rPr>
        <sz val="10"/>
        <color theme="1"/>
        <rFont val="Calibri"/>
        <family val="2"/>
        <scheme val="minor"/>
      </rPr>
      <t>Corresponde a la suma de todos los pagos que reciben todos los miembros del hogar, excluido el servicio doméstico puertas adentro, provenientes tanto del trabajo como de la propiedad de los activos. Estos incluyen sueldos y salarios, monetarios y en especies, ganancias provenientes del trabajo independiente, la auto-provisión de bienes producidos por el hogar, rentas, intereses, dividendos y retiro de utilidades, jubilaciones, pensiones o montepíos, y transferencias corrientes.</t>
    </r>
  </si>
  <si>
    <r>
      <rPr>
        <vertAlign val="superscript"/>
        <sz val="10"/>
        <color theme="1"/>
        <rFont val="Calibri"/>
        <family val="2"/>
        <scheme val="minor"/>
      </rPr>
      <t>3</t>
    </r>
    <r>
      <rPr>
        <sz val="10"/>
        <color theme="1"/>
        <rFont val="Calibri"/>
        <family val="2"/>
        <scheme val="minor"/>
      </rPr>
      <t xml:space="preserve">Corresponden a todos los aportes en dinero que reciben todos los miembros del hogar, excluido el servicio doméstico puertas adentro, del Estado a través de los programas sociales. </t>
    </r>
  </si>
  <si>
    <r>
      <rPr>
        <vertAlign val="superscript"/>
        <sz val="10"/>
        <color theme="1"/>
        <rFont val="Calibri"/>
        <family val="2"/>
        <scheme val="minor"/>
      </rPr>
      <t>4</t>
    </r>
    <r>
      <rPr>
        <sz val="10"/>
        <color theme="1"/>
        <rFont val="Calibri"/>
        <family val="2"/>
        <scheme val="minor"/>
      </rPr>
      <t xml:space="preserve">Corresponde a la suma de los ingresos autónomos y los subsidios monetarios percibidos por todos los miembros del hogar, excluido el servicio doméstico puertas adentro. </t>
    </r>
  </si>
  <si>
    <r>
      <t>Subsidios monetarios</t>
    </r>
    <r>
      <rPr>
        <vertAlign val="superscript"/>
        <sz val="10"/>
        <color rgb="FF000000"/>
        <rFont val="Calibri"/>
        <family val="2"/>
        <scheme val="minor"/>
      </rPr>
      <t>3</t>
    </r>
  </si>
  <si>
    <r>
      <t>Ingreso monetario</t>
    </r>
    <r>
      <rPr>
        <sz val="10"/>
        <color rgb="FF000000"/>
        <rFont val="Calibri"/>
        <family val="2"/>
        <scheme val="minor"/>
      </rPr>
      <t>4</t>
    </r>
    <r>
      <rPr>
        <b/>
        <sz val="10"/>
        <color rgb="FF000000"/>
        <rFont val="Calibri"/>
        <family val="2"/>
        <scheme val="minor"/>
      </rPr>
      <t xml:space="preserve"> </t>
    </r>
  </si>
  <si>
    <r>
      <t>Ingreso autónomo</t>
    </r>
    <r>
      <rPr>
        <vertAlign val="superscript"/>
        <sz val="10"/>
        <color rgb="FF000000"/>
        <rFont val="Calibri"/>
        <family val="2"/>
        <scheme val="minor"/>
      </rPr>
      <t>2</t>
    </r>
  </si>
  <si>
    <r>
      <t>Subsidios monetarios</t>
    </r>
    <r>
      <rPr>
        <vertAlign val="superscript"/>
        <sz val="10"/>
        <color rgb="FF000000"/>
        <rFont val="Calibri"/>
        <family val="2"/>
        <scheme val="minor"/>
      </rPr>
      <t>3</t>
    </r>
    <r>
      <rPr>
        <b/>
        <sz val="10"/>
        <color rgb="FF000000"/>
        <rFont val="Calibri"/>
        <family val="2"/>
        <scheme val="minor"/>
      </rPr>
      <t xml:space="preserve"> </t>
    </r>
  </si>
  <si>
    <r>
      <t>Ingreso monetario</t>
    </r>
    <r>
      <rPr>
        <vertAlign val="superscript"/>
        <sz val="10"/>
        <color rgb="FF000000"/>
        <rFont val="Calibri"/>
        <family val="2"/>
        <scheme val="minor"/>
      </rPr>
      <t>4</t>
    </r>
  </si>
  <si>
    <r>
      <t>Ingreso monetario</t>
    </r>
    <r>
      <rPr>
        <vertAlign val="superscript"/>
        <sz val="10"/>
        <color rgb="FF000000"/>
        <rFont val="Calibri"/>
        <family val="2"/>
        <scheme val="minor"/>
      </rPr>
      <t>4</t>
    </r>
    <r>
      <rPr>
        <b/>
        <sz val="10"/>
        <color rgb="FF000000"/>
        <rFont val="Calibri"/>
        <family val="2"/>
        <scheme val="minor"/>
      </rPr>
      <t xml:space="preserve"> </t>
    </r>
  </si>
  <si>
    <r>
      <t>Ingreso autónomo</t>
    </r>
    <r>
      <rPr>
        <vertAlign val="superscript"/>
        <sz val="10"/>
        <color rgb="FF000000"/>
        <rFont val="Calibri"/>
        <family val="2"/>
        <scheme val="minor"/>
      </rPr>
      <t xml:space="preserve">1 </t>
    </r>
  </si>
  <si>
    <r>
      <t>Subsidios monetarios</t>
    </r>
    <r>
      <rPr>
        <b/>
        <vertAlign val="superscript"/>
        <sz val="10"/>
        <color rgb="FF000000"/>
        <rFont val="Calibri"/>
        <family val="2"/>
        <scheme val="minor"/>
      </rPr>
      <t>2</t>
    </r>
  </si>
  <si>
    <r>
      <t>Ingreso monetario</t>
    </r>
    <r>
      <rPr>
        <vertAlign val="superscript"/>
        <sz val="10"/>
        <color rgb="FF000000"/>
        <rFont val="Calibri"/>
        <family val="2"/>
        <scheme val="minor"/>
      </rPr>
      <t xml:space="preserve">3 </t>
    </r>
  </si>
  <si>
    <r>
      <rPr>
        <vertAlign val="superscript"/>
        <sz val="10"/>
        <color theme="1"/>
        <rFont val="Calibri"/>
        <family val="2"/>
        <scheme val="minor"/>
      </rPr>
      <t>1</t>
    </r>
    <r>
      <rPr>
        <sz val="10"/>
        <color theme="1"/>
        <rFont val="Calibri"/>
        <family val="2"/>
        <scheme val="minor"/>
      </rPr>
      <t>Corresponde a la suma de todos los pagos que reciben todos los miembros del hogar, excluido el servicio doméstico puertas adentro, provenientes tanto del trabajo como de la propiedad de los activos. Estos incluyen sueldos y salarios, monetarios y en especies, ganancias provenientes del trabajo independiente, la auto-provisión de bienes producidos por el hogar, rentas, intereses, dividendos y retiro de utilidades, jubilaciones, pensiones o montepíos, y transferencias corrientes.</t>
    </r>
  </si>
  <si>
    <r>
      <rPr>
        <vertAlign val="superscript"/>
        <sz val="10"/>
        <color theme="1"/>
        <rFont val="Calibri"/>
        <family val="2"/>
        <scheme val="minor"/>
      </rPr>
      <t>3</t>
    </r>
    <r>
      <rPr>
        <sz val="10"/>
        <color theme="1"/>
        <rFont val="Calibri"/>
        <family val="2"/>
        <scheme val="minor"/>
      </rPr>
      <t xml:space="preserve">Corresponde a la suma de los ingresos autónomos y los subsidios monetarios percibidos por todos los miembros del hogar, excluido el servicio doméstico puertas adentro. </t>
    </r>
  </si>
  <si>
    <r>
      <t>Ingreso monetario</t>
    </r>
    <r>
      <rPr>
        <vertAlign val="superscript"/>
        <sz val="10"/>
        <color rgb="FF000000"/>
        <rFont val="Calibri"/>
        <family val="2"/>
        <scheme val="minor"/>
      </rPr>
      <t>3</t>
    </r>
  </si>
  <si>
    <r>
      <rPr>
        <vertAlign val="superscript"/>
        <sz val="10"/>
        <color theme="1"/>
        <rFont val="Calibri"/>
        <family val="2"/>
        <scheme val="minor"/>
      </rPr>
      <t>2</t>
    </r>
    <r>
      <rPr>
        <sz val="10"/>
        <color theme="1"/>
        <rFont val="Calibri"/>
        <family val="2"/>
        <scheme val="minor"/>
      </rPr>
      <t xml:space="preserve">Corresponden a todos los aportes en dinero que reciben todos los miembros del hogar, excluido el servicio doméstico puertas adentro, del Estado a través de los programas sociales. </t>
    </r>
  </si>
  <si>
    <r>
      <t>Ingreso del Trabajo</t>
    </r>
    <r>
      <rPr>
        <vertAlign val="superscript"/>
        <sz val="10"/>
        <rFont val="Calibri"/>
        <family val="2"/>
        <scheme val="minor"/>
      </rPr>
      <t>1</t>
    </r>
  </si>
  <si>
    <r>
      <t>Ingreso Autónomo</t>
    </r>
    <r>
      <rPr>
        <vertAlign val="superscript"/>
        <sz val="10"/>
        <rFont val="Calibri"/>
        <family val="2"/>
        <scheme val="minor"/>
      </rPr>
      <t xml:space="preserve">2 </t>
    </r>
  </si>
  <si>
    <t>Promedio/Mediana</t>
  </si>
  <si>
    <r>
      <t>Máximo</t>
    </r>
    <r>
      <rPr>
        <b/>
        <vertAlign val="superscript"/>
        <sz val="10"/>
        <color theme="1"/>
        <rFont val="Calibri"/>
        <family val="2"/>
        <scheme val="minor"/>
      </rPr>
      <t>2</t>
    </r>
  </si>
  <si>
    <r>
      <rPr>
        <vertAlign val="superscript"/>
        <sz val="10"/>
        <color theme="1"/>
        <rFont val="Calibri"/>
        <family val="2"/>
        <scheme val="minor"/>
      </rPr>
      <t>2.</t>
    </r>
    <r>
      <rPr>
        <sz val="10"/>
        <color theme="1"/>
        <rFont val="Calibri"/>
        <family val="2"/>
        <scheme val="minor"/>
      </rPr>
      <t xml:space="preserve"> El límite máximo corresponde al umbral de corte entre los deciles. </t>
    </r>
  </si>
  <si>
    <r>
      <rPr>
        <vertAlign val="superscript"/>
        <sz val="10"/>
        <color theme="1"/>
        <rFont val="Calibri"/>
        <family val="2"/>
        <scheme val="minor"/>
      </rPr>
      <t>1</t>
    </r>
    <r>
      <rPr>
        <sz val="10"/>
        <color theme="1"/>
        <rFont val="Calibri"/>
        <family val="2"/>
        <scheme val="minor"/>
      </rPr>
      <t xml:space="preserve"> Corresponde a la suma de los ingresos autónomos de todos los miembros del hogar, dividida por el número de miembros del hogar, excluido el servicio doméstico puertas adentro. Los ingresos autónomos incluyen sueldos y salarios, monetarios y en especies, ganancias provenientes del trabajo independiente, la auto-provisión de bienes producidos por el hogar, rentas, intereses, dividendos y retiro de utilidades, jubilaciones, pensiones o montepíos, y transferencias corrientes entre hogares.</t>
    </r>
  </si>
  <si>
    <t>Error estándar</t>
  </si>
  <si>
    <t>Rural</t>
  </si>
  <si>
    <t xml:space="preserve">Tarapacá </t>
  </si>
  <si>
    <t xml:space="preserve">Antofagasta </t>
  </si>
  <si>
    <t xml:space="preserve">Atacama </t>
  </si>
  <si>
    <t xml:space="preserve">Coquimbo </t>
  </si>
  <si>
    <t xml:space="preserve">Valparaíso </t>
  </si>
  <si>
    <t xml:space="preserve">O'Higgins </t>
  </si>
  <si>
    <t xml:space="preserve">Maule </t>
  </si>
  <si>
    <t xml:space="preserve">La Araucanía </t>
  </si>
  <si>
    <t xml:space="preserve">Aysén </t>
  </si>
  <si>
    <t xml:space="preserve">Magallanes </t>
  </si>
  <si>
    <t xml:space="preserve">Los Ríos </t>
  </si>
  <si>
    <t xml:space="preserve">Arica y Parinacota </t>
  </si>
  <si>
    <t>Biobío</t>
  </si>
  <si>
    <t xml:space="preserve">Los Lagos </t>
  </si>
  <si>
    <t>Magallanes</t>
  </si>
  <si>
    <t>Tarapacá</t>
  </si>
  <si>
    <t>Antofagasta</t>
  </si>
  <si>
    <t>Atacama</t>
  </si>
  <si>
    <t>Coquimbo</t>
  </si>
  <si>
    <t>Valparaíso</t>
  </si>
  <si>
    <t>Maule</t>
  </si>
  <si>
    <t>La Araucanía</t>
  </si>
  <si>
    <t>Los Lagos</t>
  </si>
  <si>
    <t>Aysén</t>
  </si>
  <si>
    <t>Los Ríos</t>
  </si>
  <si>
    <t>Arica y Parinacota</t>
  </si>
  <si>
    <t>Mediana</t>
  </si>
  <si>
    <t>Metropolitana</t>
  </si>
  <si>
    <t>O'Higgins</t>
  </si>
  <si>
    <t>Ñuble</t>
  </si>
  <si>
    <t xml:space="preserve">Estimación </t>
  </si>
  <si>
    <t>2006-2017</t>
  </si>
  <si>
    <t>Promedio</t>
  </si>
  <si>
    <r>
      <t>Ingreso Monetario</t>
    </r>
    <r>
      <rPr>
        <vertAlign val="superscript"/>
        <sz val="10"/>
        <rFont val="Calibri"/>
        <family val="2"/>
        <scheme val="minor"/>
      </rPr>
      <t>3</t>
    </r>
    <r>
      <rPr>
        <b/>
        <sz val="10"/>
        <rFont val="Calibri"/>
        <family val="2"/>
        <scheme val="minor"/>
      </rPr>
      <t xml:space="preserve"> </t>
    </r>
  </si>
  <si>
    <t>Porcentaje de personas en  hogares con ingreso per cápita inferior al 50% de la mediana del ingreso per cápita de los hogares por tipo de ingreso y región</t>
  </si>
  <si>
    <r>
      <t>Ingreso monetario</t>
    </r>
    <r>
      <rPr>
        <vertAlign val="superscript"/>
        <sz val="10"/>
        <color rgb="FF000000"/>
        <rFont val="Calibri"/>
        <family val="2"/>
        <scheme val="minor"/>
      </rPr>
      <t>3</t>
    </r>
    <r>
      <rPr>
        <b/>
        <sz val="10"/>
        <color rgb="FF000000"/>
        <rFont val="Calibri"/>
        <family val="2"/>
        <scheme val="minor"/>
      </rPr>
      <t xml:space="preserve"> </t>
    </r>
  </si>
  <si>
    <t>(Porcentaje, personas por región)</t>
  </si>
  <si>
    <r>
      <t>Ingreso Total</t>
    </r>
    <r>
      <rPr>
        <vertAlign val="superscript"/>
        <sz val="10"/>
        <rFont val="Calibri"/>
        <family val="2"/>
        <scheme val="minor"/>
      </rPr>
      <t>4</t>
    </r>
    <r>
      <rPr>
        <b/>
        <sz val="10"/>
        <rFont val="Calibri"/>
        <family val="2"/>
        <scheme val="minor"/>
      </rPr>
      <t xml:space="preserve"> </t>
    </r>
  </si>
  <si>
    <r>
      <rPr>
        <vertAlign val="superscript"/>
        <sz val="10"/>
        <color theme="1"/>
        <rFont val="Calibri"/>
        <family val="2"/>
        <scheme val="minor"/>
      </rPr>
      <t>4</t>
    </r>
    <r>
      <rPr>
        <sz val="10"/>
        <color theme="1"/>
        <rFont val="Calibri"/>
        <family val="2"/>
        <scheme val="minor"/>
      </rPr>
      <t>Corresponde a la suma del ingreso monetario del hogar y el arriendo imputado del mismo. El arriendo imputado se aplica a los hogares  propietarios de la vivienda en que residen, hogares residentes en viviendas cedidas (por familiar o trabajo) y hogares residentes en viviendas en usufructo . El valor que se imputa es equivalente al arriendo que se pagaría en el mercado por una vivienda similar a la ocupada.</t>
    </r>
  </si>
  <si>
    <r>
      <t>Ingreso total</t>
    </r>
    <r>
      <rPr>
        <vertAlign val="superscript"/>
        <sz val="10"/>
        <color rgb="FF000000"/>
        <rFont val="Calibri"/>
        <family val="2"/>
        <scheme val="minor"/>
      </rPr>
      <t xml:space="preserve">4 </t>
    </r>
  </si>
  <si>
    <r>
      <t>Ingreso total</t>
    </r>
    <r>
      <rPr>
        <vertAlign val="superscript"/>
        <sz val="10"/>
        <color rgb="FF000000"/>
        <rFont val="Calibri"/>
        <family val="2"/>
        <scheme val="minor"/>
      </rPr>
      <t>4</t>
    </r>
    <r>
      <rPr>
        <b/>
        <sz val="10"/>
        <color rgb="FF000000"/>
        <rFont val="Calibri"/>
        <family val="2"/>
        <scheme val="minor"/>
      </rPr>
      <t xml:space="preserve"> </t>
    </r>
  </si>
  <si>
    <r>
      <t>Ingreso total</t>
    </r>
    <r>
      <rPr>
        <vertAlign val="superscript"/>
        <sz val="10"/>
        <color rgb="FF000000"/>
        <rFont val="Calibri"/>
        <family val="2"/>
        <scheme val="minor"/>
      </rPr>
      <t>4</t>
    </r>
  </si>
  <si>
    <t>(Número de personas)</t>
  </si>
  <si>
    <t>(Número de personas por región)</t>
  </si>
  <si>
    <t>(Porcentaje, personas por zona)</t>
  </si>
  <si>
    <t>(Número de personas por zona)</t>
  </si>
  <si>
    <r>
      <t xml:space="preserve">Ingreso autónomo per cápita del hogar </t>
    </r>
    <r>
      <rPr>
        <b/>
        <vertAlign val="superscript"/>
        <sz val="10"/>
        <color theme="1"/>
        <rFont val="Calibri"/>
        <family val="2"/>
        <scheme val="minor"/>
      </rPr>
      <t>1</t>
    </r>
  </si>
  <si>
    <r>
      <rPr>
        <vertAlign val="superscript"/>
        <sz val="10"/>
        <color theme="1"/>
        <rFont val="Calibri"/>
        <family val="2"/>
        <scheme val="minor"/>
      </rPr>
      <t>1</t>
    </r>
    <r>
      <rPr>
        <sz val="10"/>
        <color theme="1"/>
        <rFont val="Calibri"/>
        <family val="2"/>
        <scheme val="minor"/>
      </rPr>
      <t xml:space="preserve"> Corresponde a la suma de los ingresos autónomos de todos los miembros del hogar, dividida por el número de miembros del hogar, excluido el servicio doméstico puertas adentro.</t>
    </r>
  </si>
  <si>
    <r>
      <rPr>
        <vertAlign val="superscript"/>
        <sz val="10"/>
        <color theme="1"/>
        <rFont val="Calibri"/>
        <family val="2"/>
        <scheme val="minor"/>
      </rPr>
      <t>2</t>
    </r>
    <r>
      <rPr>
        <sz val="10"/>
        <color theme="1"/>
        <rFont val="Calibri"/>
        <family val="2"/>
        <scheme val="minor"/>
      </rPr>
      <t>Corresponde a los ingresos que obtienen todos los miembros del hogar, excluido el servicio doméstico puertas adentro, en su ocupación por concepto de sueldos y salarios, monetarios y en especies, ganancias provenientes del trabajo independiente y la auto-provisión de bienes producidos por el hogar.</t>
    </r>
  </si>
  <si>
    <r>
      <rPr>
        <vertAlign val="superscript"/>
        <sz val="10"/>
        <color theme="1"/>
        <rFont val="Calibri"/>
        <family val="2"/>
        <scheme val="minor"/>
      </rPr>
      <t>3</t>
    </r>
    <r>
      <rPr>
        <sz val="10"/>
        <color theme="1"/>
        <rFont val="Calibri"/>
        <family val="2"/>
        <scheme val="minor"/>
      </rPr>
      <t>Corresponde a la suma de todos los pagos que reciben todos los miembros del hogar, excluido el servicio doméstico puertas adentro, provenientes tanto del trabajo como de la propiedad de los activos. Estos incluyen sueldos y salarios, monetarios y en especies, ganancias provenientes del trabajo independiente, la auto-provisión de bienes producidos por el hogar, rentas, intereses, dividendos y retiro de utilidades, jubilaciones, pensiones o montepíos, y transferencias corrientes.</t>
    </r>
  </si>
  <si>
    <r>
      <rPr>
        <vertAlign val="superscript"/>
        <sz val="10"/>
        <color theme="1"/>
        <rFont val="Calibri"/>
        <family val="2"/>
        <scheme val="minor"/>
      </rPr>
      <t>4</t>
    </r>
    <r>
      <rPr>
        <sz val="10"/>
        <color theme="1"/>
        <rFont val="Calibri"/>
        <family val="2"/>
        <scheme val="minor"/>
      </rPr>
      <t xml:space="preserve">Corresponden a todos los aportes en dinero que reciben todos los miembros del hogar, excluido el servicio doméstico puertas adentro, del Estado a través de los programas sociales. </t>
    </r>
  </si>
  <si>
    <r>
      <rPr>
        <vertAlign val="superscript"/>
        <sz val="10"/>
        <color theme="1"/>
        <rFont val="Calibri"/>
        <family val="2"/>
        <scheme val="minor"/>
      </rPr>
      <t>5</t>
    </r>
    <r>
      <rPr>
        <sz val="10"/>
        <color theme="1"/>
        <rFont val="Calibri"/>
        <family val="2"/>
        <scheme val="minor"/>
      </rPr>
      <t xml:space="preserve">Corresponde a la suma de los ingresos autónomos y los subsidios monetarios percibidos por todos los miembros del hogar, excluido el servicio doméstico puertas adentro. </t>
    </r>
  </si>
  <si>
    <r>
      <t>Ingreso del trabajo</t>
    </r>
    <r>
      <rPr>
        <vertAlign val="superscript"/>
        <sz val="10"/>
        <color rgb="FF000000"/>
        <rFont val="Calibri"/>
        <family val="2"/>
        <scheme val="minor"/>
      </rPr>
      <t>2</t>
    </r>
  </si>
  <si>
    <r>
      <t>Ingreso autónomo</t>
    </r>
    <r>
      <rPr>
        <vertAlign val="superscript"/>
        <sz val="10"/>
        <color rgb="FF000000"/>
        <rFont val="Calibri"/>
        <family val="2"/>
        <scheme val="minor"/>
      </rPr>
      <t xml:space="preserve">3 </t>
    </r>
  </si>
  <si>
    <r>
      <t>Subsidios monetarios</t>
    </r>
    <r>
      <rPr>
        <vertAlign val="superscript"/>
        <sz val="10"/>
        <color rgb="FF000000"/>
        <rFont val="Calibri"/>
        <family val="2"/>
        <scheme val="minor"/>
      </rPr>
      <t>4</t>
    </r>
    <r>
      <rPr>
        <b/>
        <sz val="10"/>
        <color rgb="FF000000"/>
        <rFont val="Calibri"/>
        <family val="2"/>
        <scheme val="minor"/>
      </rPr>
      <t xml:space="preserve"> </t>
    </r>
  </si>
  <si>
    <r>
      <t>Ingreso monetario</t>
    </r>
    <r>
      <rPr>
        <vertAlign val="superscript"/>
        <sz val="10"/>
        <color rgb="FF000000"/>
        <rFont val="Calibri"/>
        <family val="2"/>
        <scheme val="minor"/>
      </rPr>
      <t>5</t>
    </r>
    <r>
      <rPr>
        <b/>
        <sz val="10"/>
        <color rgb="FF000000"/>
        <rFont val="Calibri"/>
        <family val="2"/>
        <scheme val="minor"/>
      </rPr>
      <t xml:space="preserve"> </t>
    </r>
  </si>
  <si>
    <r>
      <rPr>
        <vertAlign val="superscript"/>
        <sz val="10"/>
        <color theme="1"/>
        <rFont val="Calibri"/>
        <family val="2"/>
        <scheme val="minor"/>
      </rPr>
      <t>2</t>
    </r>
    <r>
      <rPr>
        <sz val="10"/>
        <color theme="1"/>
        <rFont val="Calibri"/>
        <family val="2"/>
        <scheme val="minor"/>
      </rPr>
      <t xml:space="preserve"> Corresponde a la suma de los ingresos autónomos de todos los miembros del hogar, dividida por el número de miembros del hogar, excluido el servicio doméstico puertas adentro.</t>
    </r>
  </si>
  <si>
    <r>
      <rPr>
        <vertAlign val="superscript"/>
        <sz val="10"/>
        <color theme="1"/>
        <rFont val="Calibri"/>
        <family val="2"/>
        <scheme val="minor"/>
      </rPr>
      <t xml:space="preserve">1 </t>
    </r>
    <r>
      <rPr>
        <sz val="10"/>
        <color theme="1"/>
        <rFont val="Calibri"/>
        <family val="2"/>
        <scheme val="minor"/>
      </rPr>
      <t>Corresponde a la suma de los ingresos autónomos de todos los miembros del hogar, dividida por el número de miembros del hogar, excluido el servicio doméstico puertas adentro.</t>
    </r>
  </si>
  <si>
    <t>N/A</t>
  </si>
  <si>
    <r>
      <rPr>
        <vertAlign val="superscript"/>
        <sz val="10"/>
        <color theme="1"/>
        <rFont val="Calibri"/>
        <family val="2"/>
        <scheme val="minor"/>
      </rPr>
      <t>4</t>
    </r>
    <r>
      <rPr>
        <sz val="10"/>
        <color theme="1"/>
        <rFont val="Calibri"/>
        <family val="2"/>
        <scheme val="minor"/>
      </rPr>
      <t>Corresponde a la suma del ingreso monetario del hogar y el arriendo imputado del mismo. El arriendo imputado se aplica a los hogares  propietarios de la vivienda en que residen, hogares residentes en viviendas cedidas (por familiar o trabajo) y hogares residentes en viviendas en usufructo. El valor que se imputa es equivalente al arriendo que se pagaría en el mercado por una vivienda similar a la ocupada.</t>
    </r>
  </si>
  <si>
    <t>INDICE</t>
  </si>
  <si>
    <t>SITUACIÓN DE INGRESOS DE LOS HOGARES</t>
  </si>
  <si>
    <t>Urbana</t>
  </si>
  <si>
    <t>Promedio, mínimo y máximo del ingreso autónomo per cápita del hogar por decil de ingreso autónomo per cápita del hogar</t>
  </si>
  <si>
    <r>
      <t>Ingreso del trabajo</t>
    </r>
    <r>
      <rPr>
        <b/>
        <vertAlign val="superscript"/>
        <sz val="10"/>
        <color rgb="FF000000"/>
        <rFont val="Calibri"/>
        <family val="2"/>
        <scheme val="minor"/>
      </rPr>
      <t>2</t>
    </r>
  </si>
  <si>
    <r>
      <t>Ingreso autónomo</t>
    </r>
    <r>
      <rPr>
        <b/>
        <vertAlign val="superscript"/>
        <sz val="10"/>
        <color rgb="FF000000"/>
        <rFont val="Calibri"/>
        <family val="2"/>
        <scheme val="minor"/>
      </rPr>
      <t xml:space="preserve">3 </t>
    </r>
  </si>
  <si>
    <r>
      <t>Subsidios monetarios</t>
    </r>
    <r>
      <rPr>
        <b/>
        <vertAlign val="superscript"/>
        <sz val="10"/>
        <color rgb="FF000000"/>
        <rFont val="Calibri"/>
        <family val="2"/>
        <scheme val="minor"/>
      </rPr>
      <t>4</t>
    </r>
    <r>
      <rPr>
        <b/>
        <sz val="10"/>
        <color rgb="FF000000"/>
        <rFont val="Calibri"/>
        <family val="2"/>
        <scheme val="minor"/>
      </rPr>
      <t xml:space="preserve"> </t>
    </r>
  </si>
  <si>
    <r>
      <t>Ingreso monetario</t>
    </r>
    <r>
      <rPr>
        <b/>
        <vertAlign val="superscript"/>
        <sz val="10"/>
        <color rgb="FF000000"/>
        <rFont val="Calibri"/>
        <family val="2"/>
        <scheme val="minor"/>
      </rPr>
      <t>5</t>
    </r>
    <r>
      <rPr>
        <b/>
        <sz val="10"/>
        <color rgb="FF000000"/>
        <rFont val="Calibri"/>
        <family val="2"/>
        <scheme val="minor"/>
      </rPr>
      <t xml:space="preserve"> </t>
    </r>
  </si>
  <si>
    <r>
      <t>Ingreso autónomo</t>
    </r>
    <r>
      <rPr>
        <b/>
        <vertAlign val="superscript"/>
        <sz val="10"/>
        <color rgb="FF000000"/>
        <rFont val="Calibri"/>
        <family val="2"/>
        <scheme val="minor"/>
      </rPr>
      <t xml:space="preserve">2 </t>
    </r>
  </si>
  <si>
    <r>
      <t>Ingreso autónomo</t>
    </r>
    <r>
      <rPr>
        <b/>
        <vertAlign val="superscript"/>
        <sz val="10"/>
        <color rgb="FF000000"/>
        <rFont val="Calibri"/>
        <family val="2"/>
        <scheme val="minor"/>
      </rPr>
      <t xml:space="preserve">1 </t>
    </r>
  </si>
  <si>
    <r>
      <t>Ingreso monetario</t>
    </r>
    <r>
      <rPr>
        <b/>
        <vertAlign val="superscript"/>
        <sz val="10"/>
        <color rgb="FF000000"/>
        <rFont val="Calibri"/>
        <family val="2"/>
        <scheme val="minor"/>
      </rPr>
      <t>3</t>
    </r>
  </si>
  <si>
    <r>
      <t>Ingreso autónomo</t>
    </r>
    <r>
      <rPr>
        <b/>
        <vertAlign val="superscript"/>
        <sz val="10"/>
        <color rgb="FF000000"/>
        <rFont val="Calibri"/>
        <family val="2"/>
        <scheme val="minor"/>
      </rPr>
      <t>1</t>
    </r>
  </si>
  <si>
    <r>
      <t>Ingreso monetario</t>
    </r>
    <r>
      <rPr>
        <b/>
        <vertAlign val="superscript"/>
        <sz val="10"/>
        <color rgb="FF000000"/>
        <rFont val="Calibri"/>
        <family val="2"/>
        <scheme val="minor"/>
      </rPr>
      <t>4</t>
    </r>
  </si>
  <si>
    <r>
      <t>Indice 20/20</t>
    </r>
    <r>
      <rPr>
        <b/>
        <vertAlign val="superscript"/>
        <sz val="10"/>
        <rFont val="Calibri"/>
        <family val="2"/>
        <scheme val="minor"/>
      </rPr>
      <t>5</t>
    </r>
  </si>
  <si>
    <r>
      <t>Indice 10/40</t>
    </r>
    <r>
      <rPr>
        <b/>
        <vertAlign val="superscript"/>
        <sz val="10"/>
        <rFont val="Calibri"/>
        <family val="2"/>
        <scheme val="minor"/>
      </rPr>
      <t>6</t>
    </r>
  </si>
  <si>
    <r>
      <t>Indice 10/10</t>
    </r>
    <r>
      <rPr>
        <b/>
        <vertAlign val="superscript"/>
        <sz val="10"/>
        <rFont val="Calibri"/>
        <family val="2"/>
        <scheme val="minor"/>
      </rPr>
      <t>7</t>
    </r>
  </si>
  <si>
    <r>
      <t>Coeficiente de Gini</t>
    </r>
    <r>
      <rPr>
        <b/>
        <vertAlign val="superscript"/>
        <sz val="10"/>
        <rFont val="Calibri"/>
        <family val="2"/>
        <scheme val="minor"/>
      </rPr>
      <t>8</t>
    </r>
  </si>
  <si>
    <r>
      <t>Promedio/Mediana</t>
    </r>
    <r>
      <rPr>
        <b/>
        <vertAlign val="superscript"/>
        <sz val="10"/>
        <rFont val="Calibri"/>
        <family val="2"/>
        <scheme val="minor"/>
      </rPr>
      <t>9</t>
    </r>
  </si>
  <si>
    <r>
      <rPr>
        <vertAlign val="superscript"/>
        <sz val="10"/>
        <color theme="1"/>
        <rFont val="Calibri"/>
        <family val="2"/>
        <scheme val="minor"/>
      </rPr>
      <t>9</t>
    </r>
    <r>
      <rPr>
        <sz val="10"/>
        <color theme="1"/>
        <rFont val="Calibri"/>
        <family val="2"/>
        <scheme val="minor"/>
      </rPr>
      <t xml:space="preserve"> Razón promedio mediana: Índice de desigualdad que muestra la relación entre el promedio y la mediana de los ingresos recibido por los hogares.
</t>
    </r>
  </si>
  <si>
    <r>
      <rPr>
        <vertAlign val="superscript"/>
        <sz val="10"/>
        <color theme="1"/>
        <rFont val="Calibri"/>
        <family val="2"/>
        <scheme val="minor"/>
      </rPr>
      <t>8</t>
    </r>
    <r>
      <rPr>
        <sz val="10"/>
        <color theme="1"/>
        <rFont val="Calibri"/>
        <family val="2"/>
        <scheme val="minor"/>
      </rPr>
      <t xml:space="preserve"> Coeficiente de Gini: Índice de desigualdad que muestra cuánto se aleja la distribución de los ingresos respecto a una situación de perfecta igualdad, y cuyo valor se sitúa en el rango (0,1). Toma valor 0 cuando existe  perfecta igualdad de ingresos, es decir, todos los hogares tienen el mismo nivel de ingresos; y, valor 1, cuando existe máxima desigualdad, es decir, todo el ingreso se concentra en un hogar.</t>
    </r>
  </si>
  <si>
    <r>
      <rPr>
        <vertAlign val="superscript"/>
        <sz val="10"/>
        <color theme="1"/>
        <rFont val="Calibri"/>
        <family val="2"/>
        <scheme val="minor"/>
      </rPr>
      <t>5</t>
    </r>
    <r>
      <rPr>
        <sz val="10"/>
        <color theme="1"/>
        <rFont val="Calibri"/>
        <family val="2"/>
        <scheme val="minor"/>
      </rPr>
      <t xml:space="preserve"> Índice 20/20: Índice de desigualdad que muestra la relación entre el ingreso recibido por el 20% de hogares de mayores ingresos y el correspondiente al 20% de hogares con menores ingresos.</t>
    </r>
  </si>
  <si>
    <r>
      <rPr>
        <vertAlign val="superscript"/>
        <sz val="10"/>
        <color theme="1"/>
        <rFont val="Calibri"/>
        <family val="2"/>
        <scheme val="minor"/>
      </rPr>
      <t>6</t>
    </r>
    <r>
      <rPr>
        <sz val="10"/>
        <color theme="1"/>
        <rFont val="Calibri"/>
        <family val="2"/>
        <scheme val="minor"/>
      </rPr>
      <t xml:space="preserve"> Índice 10/40: Índice de desigualdad que muestra la relación entre el ingreso recibido por el 10% de hogares de mayores ingresos y el correspondiente al 40% de hogares con menores ingresos.</t>
    </r>
  </si>
  <si>
    <r>
      <rPr>
        <vertAlign val="superscript"/>
        <sz val="10"/>
        <color theme="1"/>
        <rFont val="Calibri"/>
        <family val="2"/>
        <scheme val="minor"/>
      </rPr>
      <t>7</t>
    </r>
    <r>
      <rPr>
        <sz val="10"/>
        <color theme="1"/>
        <rFont val="Calibri"/>
        <family val="2"/>
        <scheme val="minor"/>
      </rPr>
      <t xml:space="preserve"> Índice 10/10: Índice de desigualdad que muestra la relación entre el ingreso recibido por el 10% de hogares de mayores ingresos y el correspondiente al 10% de hogares con menores ingresos.</t>
    </r>
  </si>
  <si>
    <t>Ingreso promedio de los hogares por tipo de ingreso</t>
  </si>
  <si>
    <t>Ingreso promedio de los hogares por tipo de ingreso y zona urbana y rural</t>
  </si>
  <si>
    <t>Ingreso promedio de los hogares por tipo de ingreso y región</t>
  </si>
  <si>
    <r>
      <t>Ingreso promedio de los hogares por tipo de ingreso y decil de ingreso autónomo per cápita del hogar</t>
    </r>
    <r>
      <rPr>
        <b/>
        <vertAlign val="superscript"/>
        <sz val="10"/>
        <color theme="1"/>
        <rFont val="Calibri"/>
        <family val="2"/>
        <scheme val="minor"/>
      </rPr>
      <t>1</t>
    </r>
  </si>
  <si>
    <t>Composición del ingreso monetario de los hogares según tipo de ingreso</t>
  </si>
  <si>
    <t>Ingreso monetario de los hogares según tipo de ingreso</t>
  </si>
  <si>
    <t>Participación del ingreso del trabajo en el ingreso monetario de los hogares</t>
  </si>
  <si>
    <t>Ingreso del trabajo de los hogares</t>
  </si>
  <si>
    <t>Participación del ingreso del trabajo en el ingreso autónomo de los hogares</t>
  </si>
  <si>
    <t>Composición del ingreso monetario de los hogares según tipo de ingreso  por zona urbana y rural</t>
  </si>
  <si>
    <t>Ingreso monetario de los hogares según tipo de ingreso  por zona urbana y rural</t>
  </si>
  <si>
    <t>Participación del ingreso del trabajo en el ingreso monetario de los hogares por zona urbana y rural</t>
  </si>
  <si>
    <t>Ingreso del trabajo de los hogares por zona urbana y rural</t>
  </si>
  <si>
    <t>Participación del ingreso del trabajo en el ingreso autónomo de los hogares por zona urbana y rural</t>
  </si>
  <si>
    <t>Composición del ingreso monetario de los hogares según tipo de ingreso por región</t>
  </si>
  <si>
    <t>Ingreso monetario de los hogares según tipo de ingreso por región</t>
  </si>
  <si>
    <t>Participación del ingreso del trabajo en el ingreso monetario de los hogares por región</t>
  </si>
  <si>
    <t>Ingreso del trabajo de los hogares por región</t>
  </si>
  <si>
    <t>Participación del ingreso del trabajo en el ingreso autónomo de los hogares por región</t>
  </si>
  <si>
    <t>Composición del ingreso monetario de los hogares según tipo de ingreso por decil de ingreso autónomo per cápita del hogar</t>
  </si>
  <si>
    <t>Ingreso monetario de los hogares según tipo de ingreso por decil de ingreso autónomo per cápita del hogar</t>
  </si>
  <si>
    <r>
      <t>Participación del ingreso del trabajo</t>
    </r>
    <r>
      <rPr>
        <b/>
        <vertAlign val="superscript"/>
        <sz val="10"/>
        <rFont val="Calibri"/>
        <family val="2"/>
        <scheme val="minor"/>
      </rPr>
      <t>1</t>
    </r>
    <r>
      <rPr>
        <b/>
        <sz val="10"/>
        <rFont val="Calibri"/>
        <family val="2"/>
        <scheme val="minor"/>
      </rPr>
      <t xml:space="preserve"> en el ingreso monetario de los hogares por decil de ingreso autónomo per cápita del hogar</t>
    </r>
    <r>
      <rPr>
        <b/>
        <vertAlign val="superscript"/>
        <sz val="10"/>
        <rFont val="Calibri"/>
        <family val="2"/>
        <scheme val="minor"/>
      </rPr>
      <t>2</t>
    </r>
  </si>
  <si>
    <r>
      <t>Ingreso del trabajo</t>
    </r>
    <r>
      <rPr>
        <b/>
        <vertAlign val="superscript"/>
        <sz val="10"/>
        <rFont val="Calibri"/>
        <family val="2"/>
        <scheme val="minor"/>
      </rPr>
      <t>1</t>
    </r>
    <r>
      <rPr>
        <b/>
        <sz val="10"/>
        <rFont val="Calibri"/>
        <family val="2"/>
        <scheme val="minor"/>
      </rPr>
      <t xml:space="preserve"> de los hogares por decil de ingreso autónomo per cápita del hogar</t>
    </r>
    <r>
      <rPr>
        <b/>
        <vertAlign val="superscript"/>
        <sz val="10"/>
        <rFont val="Calibri"/>
        <family val="2"/>
        <scheme val="minor"/>
      </rPr>
      <t>2</t>
    </r>
  </si>
  <si>
    <r>
      <t>Participación del ingreso del trabajo</t>
    </r>
    <r>
      <rPr>
        <b/>
        <vertAlign val="superscript"/>
        <sz val="10"/>
        <rFont val="Calibri"/>
        <family val="2"/>
        <scheme val="minor"/>
      </rPr>
      <t>1</t>
    </r>
    <r>
      <rPr>
        <b/>
        <sz val="10"/>
        <rFont val="Calibri"/>
        <family val="2"/>
        <scheme val="minor"/>
      </rPr>
      <t xml:space="preserve"> en el ingreso autónomo de los hogares por decil de ingreso autónomo per cápita del hogar</t>
    </r>
    <r>
      <rPr>
        <b/>
        <vertAlign val="superscript"/>
        <sz val="10"/>
        <rFont val="Calibri"/>
        <family val="2"/>
        <scheme val="minor"/>
      </rPr>
      <t>2</t>
    </r>
  </si>
  <si>
    <t>Promedio y mediana del ingreso del hogar por tipo de ingreso</t>
  </si>
  <si>
    <t>Promedio y mediana del ingreso per cápita de los hogares por tipo de ingreso</t>
  </si>
  <si>
    <t>Porcentaje de personas en  hogares con ingreso per cápita inferior al 50% de la mediana del ingreso per cápita de los hogares por tipo de ingreso</t>
  </si>
  <si>
    <t>Personas en  hogares con ingreso per cápita inferior al 50% de la mediana del ingreso per cápita de los hogares por tipo de ingreso</t>
  </si>
  <si>
    <t>Porcentaje de personas en  hogares con ingreso per cápita inferior al 50% de la mediana del ingreso per cápita de los hogares por tipo de ingreso y zona urbana y rural</t>
  </si>
  <si>
    <t>Personas en  hogares con ingreso per cápita inferior al 50% de la mediana del ingreso per cápita de los hogares por tipo de ingreso y zona urbana y rural</t>
  </si>
  <si>
    <t>Personas en  hogares con ingreso per cápita inferior al 50% de la mediana del ingreso per cápita de los hogares por tipo de ingreso y región</t>
  </si>
  <si>
    <r>
      <t>Distribución del ingreso entre los hogares por tipo de ingreso según decil  de ingreso autónomo per cápita del hogar</t>
    </r>
    <r>
      <rPr>
        <b/>
        <vertAlign val="superscript"/>
        <sz val="10"/>
        <rFont val="Calibri"/>
        <family val="2"/>
        <scheme val="minor"/>
      </rPr>
      <t>1</t>
    </r>
  </si>
  <si>
    <t>Indicadores de la distribución del ingreso por tipo de ingreso</t>
  </si>
  <si>
    <r>
      <t>Ingreso de los hogares por tipo de ingreso según decil  de ingreso autónomo per cápita del hogar</t>
    </r>
    <r>
      <rPr>
        <b/>
        <vertAlign val="superscript"/>
        <sz val="10"/>
        <rFont val="Calibri"/>
        <family val="2"/>
        <scheme val="minor"/>
      </rPr>
      <t>1</t>
    </r>
  </si>
  <si>
    <t>DECILES</t>
  </si>
  <si>
    <t xml:space="preserve">PROMEDIO Y MEDIANA DEL INGRESO DE LOS HOGARES </t>
  </si>
  <si>
    <t>COMPOSICIÓN DEL INGRESO DE LOS HOGARES</t>
  </si>
  <si>
    <t>DISTRIBUCIÓN DEL INGRESO DE LOS HOGARES</t>
  </si>
  <si>
    <t>2006-2020</t>
  </si>
  <si>
    <t>($ noviembre de 2020)</t>
  </si>
  <si>
    <t>Ingreso promedio de los hogares por tipo de ingreso, 2006-2020, ($ noviembre de cada año y $ noviembre de 2020)</t>
  </si>
  <si>
    <t>Ingreso promedio de los hogares por tipo de ingreso y zona urbana y rural, 2006-2020, ($ noviembre de cada año y $ noviembre de 2020)</t>
  </si>
  <si>
    <t>Ingreso promedio de los hogares por tipo de ingreso y región, 2006-2020, ($ noviembre de cada año y $ noviembre de 2020)</t>
  </si>
  <si>
    <t>Ingreso promedio de los hogares por tipo de ingreso y decil de ingreso autónomo per cápita del hogar, 2006-2020, ($ noviembre de cada año y $ noviembre de 2020)</t>
  </si>
  <si>
    <t>Promedio y mediana del ingreso de los hogares por tipo de ingreso, 2006-2020, ($ noviembre de cada año)</t>
  </si>
  <si>
    <t>Promedio y mediana del ingreso per cápita de los hogares por tipo de ingreso, 2006-2020, ($ noviembre de cada año)</t>
  </si>
  <si>
    <t>Composición del ingreso monetario de los hogares según tipo de ingreso, 2006-2020, (porcentaje y $ noviembre de cada año)</t>
  </si>
  <si>
    <t xml:space="preserve">Participación del ingreso del trabajo en el ingreso monetario de los hogares, 2006 - 2020, (porcentaje y $ noviembre de cada año) </t>
  </si>
  <si>
    <t xml:space="preserve">Participación del ingreso del trabajo en el ingreso autónomo de los hogares, 2006 - 2020, (porcentaje y $ noviembre de cada año) </t>
  </si>
  <si>
    <t>Composición del ingreso monetario de los hogares según tipo de ingreso  por zona urbana y rural, 2006-2020, (porcentaje y $ noviembre de cada año)</t>
  </si>
  <si>
    <t>Participación del ingreso del trabajo en el ingreso monetario de los hogares por zona urbana y rural, 2006 - 2020, (porcentaje y $ noviembre de cada año)</t>
  </si>
  <si>
    <t>Participación del ingreso del trabajo en el ingreso autónomo de los hogares por zona urbana y rural, 2006 - 2020, (porcentaje y $ noviembre de cada año)</t>
  </si>
  <si>
    <t>Composición del ingreso monetario de los hogares según tipo de ingreso por región, 2006-2020, (porcentaje y $ noviembre de cada año)</t>
  </si>
  <si>
    <t>Participación del ingreso del trabajo en el ingreso monetario de los hogares por región, 2006 - 2020, (porcentaje y $ noviembre de cada año)</t>
  </si>
  <si>
    <t>Participación del ingreso del trabajo en el ingreso autónomo de los hogares por región, 2006 - 2020, (porcentaje y $ noviembre de cada año)</t>
  </si>
  <si>
    <t>Composición del ingreso monetario de los hogares según tipo de ingreso por decil de ingreso autónomo per cápita del hogar, 2006-2020, (porcentaje y $ noviembre de cada año)</t>
  </si>
  <si>
    <t>Participación del ingreso del trabajo en el ingreso monetario de los hogares por decil de ingreso autónomo per cápita del hogar, 2006-2020, (porcentaje y $ noviembre de cada año)</t>
  </si>
  <si>
    <t>Participación del ingreso del trabajo en el ingreso autónomo de los hogares por decil de ingreso autónomo per cápita del hogar, 2006-2020, (porcentaje y $ noviembre de cada año)</t>
  </si>
  <si>
    <t xml:space="preserve">Porcentaje de personas en  hogares con ingreso per cápita inferior al 50% de la mediana del ingreso per cápita de los hogares por tipo de ingreso, 2006-2020 </t>
  </si>
  <si>
    <t>Número de personas en  hogares con ingreso per cápita inferior al 50% de la mediana del ingreso per cápita de los hogares por tipo de ingreso, 2006-2020</t>
  </si>
  <si>
    <t>Porcentaje de personas en  hogares con ingreso per cápita inferior al 50% de la mediana del ingreso per cápita de los hogares por tipo de ingreso y zona urbana y rural. 2006-2020</t>
  </si>
  <si>
    <t>Número de personas en  hogares con ingreso per cápita inferior al 50% de la mediana del ingreso per cápita de los hogares por tipo de ingreso y zona urbana y rural, 2006-2020</t>
  </si>
  <si>
    <t>Porcentaje de personas en  hogares con ingreso per cápita inferior al 50% de la mediana del ingreso per cápita de los hogares por tipo de ingreso y región, 2006-2020</t>
  </si>
  <si>
    <t>Número de personas en  hogares con ingreso per cápita inferior al 50% de la mediana del ingreso per cápita de los hogares por tipo de ingreso y región, 2006-2020</t>
  </si>
  <si>
    <t>Distribución del ingreso entre los hogares por tipo de ingreso según decil  de ingreso autónomo per cápita del hogar, 2006-2020</t>
  </si>
  <si>
    <t>Ingreso de los hogares por tipo de ingreso según decil  de ingreso autónomo per cápita del hogar, 2006-2020</t>
  </si>
  <si>
    <t>Indicadores de la distribución del ingreso por tipo de ingreso, 2006-2020</t>
  </si>
  <si>
    <t>Promedio, mínimo y máximo del ingreso autónomo per cápita del hogar por decil de ingreso autónomo per cápita del hogar, 2006-2020</t>
  </si>
  <si>
    <t>($ noviembre 2020)</t>
  </si>
  <si>
    <t>Deflactor</t>
  </si>
  <si>
    <t>(Porcentaje de personas)</t>
  </si>
  <si>
    <t>a. Ingresos corregidos por no respuesta.</t>
  </si>
  <si>
    <t>b. Casen en Pandemia 2020 se aplicó con cambios metodológicos asociados a la modalidad de aplicación, respecto a versiones anteriores de Casen. Esto produce que se no sea posible asegurar ni descartar la comparabilidad de indicadores con períodos anteriores, por lo que las comparaciones deben realizarse con resguardos. Para más detalle revisar Nota técnica Nº1: Modalidad de aplicación Casen en Pandemia 2020. http://observatorio.ministeriodesarrollosocial.gob.cl/encuesta-casen-en-pandemia-2020</t>
  </si>
  <si>
    <t>Nota:</t>
  </si>
  <si>
    <t>a.  Ingresos corregidos por no respuesta.</t>
  </si>
  <si>
    <t>b. Los datos correspondientes a la Región del Biobío antes y después del año 2017 no son comparables, pues con anterioridad a este año dicha región incluía el territorio de la actual Región del Ñuble.</t>
  </si>
  <si>
    <t>c. Casen en Pandemia 2020 se aplicó con cambios metodológicos asociados a la modalidad de aplicación, respecto a versiones anteriores de Casen. Esto produce que se no sea posible asegurar ni descartar la comparabilidad de indicadores con períodos anteriores, por lo que las comparaciones deben realizarse con resguardos. Para más detalle revisar Nota técnica Nº1: Modalidad de aplicación Casen en Pandemia 2020. http://observatorio.ministeriodesarrollosocial.gob.cl/encuesta-casen-en-pandemia-2020</t>
  </si>
  <si>
    <t>Fuente: Ministerio de Desarrollo Social y Familia, Encuesta Casen y Encuesta Casen en Pandemia 2020.</t>
  </si>
  <si>
    <t>c. Casen en Pandemia 2020 utiliza factores de expansión construidos con proyecciones de población en base a Censo 2017. Versiones anteriores de Casen utilizan factores de expansión con proyecciones de población en basen a Censo 2002. Para realizar comparaciones en términos absolutos entre 2020 y 2017 (ejemplo: estimación de número de hogares o personas), se deben usar factores de expansión construidos con base en Censo 2017. Este factor de expansión se encuentra disponible en la página web del observatorio desde 2006 a 2017 en la sección "Base de datos" de la web correspondiente a cada año de la encuesta.</t>
  </si>
  <si>
    <t>d. Casen en Pandemia 2020 utiliza factores de expansión construidos con proyecciones de población en base a Censo 2017. Versiones anteriores de Casen utilizan factores de expansión con proyecciones de población en basen a Censo 2002. Para realizar comparaciones en términos absolutos entre 2020 y 2017 (ejemplo: estimación de número de hogares o personas), se deben usar factores de expansión construidos con base en Censo 2017. Este factor de expansión se encuentra disponible en la página web del observatorio desde 2006 a 2017 en la sección "Base de datos" de la web correspondiente a cada año de la encuesta.</t>
  </si>
  <si>
    <t>Indice</t>
  </si>
  <si>
    <t>1</t>
  </si>
  <si>
    <t>2</t>
  </si>
  <si>
    <t>3</t>
  </si>
  <si>
    <t>4</t>
  </si>
  <si>
    <t>5</t>
  </si>
  <si>
    <t>6</t>
  </si>
  <si>
    <t>7</t>
  </si>
  <si>
    <t>8</t>
  </si>
  <si>
    <t>9</t>
  </si>
  <si>
    <t>10</t>
  </si>
  <si>
    <t>11</t>
  </si>
  <si>
    <t>12</t>
  </si>
  <si>
    <t>13</t>
  </si>
  <si>
    <t>14</t>
  </si>
  <si>
    <t>15</t>
  </si>
  <si>
    <t>16</t>
  </si>
  <si>
    <t>17</t>
  </si>
  <si>
    <t>18</t>
  </si>
  <si>
    <t>19</t>
  </si>
  <si>
    <t>20</t>
  </si>
  <si>
    <t>21</t>
  </si>
  <si>
    <t>22</t>
  </si>
  <si>
    <t>23</t>
  </si>
  <si>
    <t>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</si>
</sst>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164" formatCode="_-* #,##0.00_-;\-* #,##0.00_-;_-* &quot;-&quot;??_-;_-@_-"/>
    <numFmt numFmtId="165" formatCode="0.0"/>
    <numFmt numFmtId="166" formatCode="_-* #,##0_-;\-* #,##0_-;_-* &quot;-&quot;??_-;_-@_-"/>
    <numFmt numFmtId="167" formatCode="_-* #,##0.0_-;\-* #,##0.0_-;_-* &quot;-&quot;??_-;_-@_-"/>
    <numFmt numFmtId="168" formatCode="#,##0.0"/>
    <numFmt numFmtId="169" formatCode="#,###.0"/>
    <numFmt numFmtId="170" formatCode="0.000"/>
    <numFmt numFmtId="171" formatCode="_-* #,##0.000_-;\-* #,##0.000_-;_-* &quot;-&quot;??_-;_-@_-"/>
    <numFmt numFmtId="172" formatCode="0.0000"/>
    <numFmt numFmtId="173" formatCode="#,##0.000"/>
    <numFmt numFmtId="174" formatCode="#,##0.0000"/>
  </numFmts>
  <fonts count="25" x14ac:knownFonts="1">
    <font>
      <sz val="11"/>
      <color theme="1"/>
      <name val="Calibri"/>
      <family val="2"/>
      <scheme val="minor"/>
    </font>
    <font>
      <sz val="11"/>
      <color rgb="FF000000"/>
      <name val="Calibri"/>
      <family val="2"/>
      <scheme val="minor"/>
    </font>
    <font>
      <u/>
      <sz val="11"/>
      <color theme="10"/>
      <name val="Calibri"/>
      <family val="2"/>
      <scheme val="minor"/>
    </font>
    <font>
      <sz val="10"/>
      <color theme="1"/>
      <name val="Calibri"/>
      <family val="2"/>
      <scheme val="minor"/>
    </font>
    <font>
      <sz val="10"/>
      <name val="Calibri"/>
      <family val="2"/>
      <scheme val="minor"/>
    </font>
    <font>
      <b/>
      <sz val="10"/>
      <color theme="1"/>
      <name val="Calibri"/>
      <family val="2"/>
      <scheme val="minor"/>
    </font>
    <font>
      <b/>
      <sz val="10"/>
      <color rgb="FF000000"/>
      <name val="Calibri"/>
      <family val="2"/>
      <scheme val="minor"/>
    </font>
    <font>
      <vertAlign val="superscript"/>
      <sz val="10"/>
      <color rgb="FF000000"/>
      <name val="Calibri"/>
      <family val="2"/>
      <scheme val="minor"/>
    </font>
    <font>
      <sz val="10"/>
      <color rgb="FF000000"/>
      <name val="Calibri"/>
      <family val="2"/>
      <scheme val="minor"/>
    </font>
    <font>
      <b/>
      <vertAlign val="superscript"/>
      <sz val="10"/>
      <color rgb="FF000000"/>
      <name val="Calibri"/>
      <family val="2"/>
      <scheme val="minor"/>
    </font>
    <font>
      <vertAlign val="superscript"/>
      <sz val="10"/>
      <color theme="1"/>
      <name val="Calibri"/>
      <family val="2"/>
      <scheme val="minor"/>
    </font>
    <font>
      <b/>
      <sz val="10"/>
      <name val="Calibri"/>
      <family val="2"/>
      <scheme val="minor"/>
    </font>
    <font>
      <vertAlign val="superscript"/>
      <sz val="10"/>
      <name val="Calibri"/>
      <family val="2"/>
      <scheme val="minor"/>
    </font>
    <font>
      <b/>
      <sz val="11"/>
      <color theme="1"/>
      <name val="Calibri"/>
      <family val="2"/>
      <scheme val="minor"/>
    </font>
    <font>
      <b/>
      <vertAlign val="superscript"/>
      <sz val="10"/>
      <color theme="1"/>
      <name val="Calibri"/>
      <family val="2"/>
      <scheme val="minor"/>
    </font>
    <font>
      <sz val="11"/>
      <color rgb="FF000000"/>
      <name val="Calibri"/>
      <family val="2"/>
    </font>
    <font>
      <sz val="11"/>
      <color theme="1"/>
      <name val="Calibri"/>
      <family val="2"/>
      <scheme val="minor"/>
    </font>
    <font>
      <sz val="8"/>
      <color theme="1"/>
      <name val="Verdana"/>
      <family val="2"/>
    </font>
    <font>
      <b/>
      <sz val="8"/>
      <color theme="1"/>
      <name val="Verdana"/>
      <family val="2"/>
    </font>
    <font>
      <sz val="10"/>
      <color rgb="FFFF0000"/>
      <name val="Calibri"/>
      <family val="2"/>
      <scheme val="minor"/>
    </font>
    <font>
      <sz val="10"/>
      <color rgb="FF00B0F0"/>
      <name val="Calibri"/>
      <family val="2"/>
      <scheme val="minor"/>
    </font>
    <font>
      <b/>
      <vertAlign val="superscript"/>
      <sz val="10"/>
      <name val="Calibri"/>
      <family val="2"/>
      <scheme val="minor"/>
    </font>
    <font>
      <i/>
      <sz val="10"/>
      <name val="Verdana"/>
      <family val="2"/>
    </font>
    <font>
      <sz val="11"/>
      <color theme="0"/>
      <name val="Calibri"/>
      <family val="2"/>
      <scheme val="minor"/>
    </font>
    <font>
      <sz val="10"/>
      <color theme="0"/>
      <name val="Calibri"/>
      <family val="2"/>
      <scheme val="minor"/>
    </font>
  </fonts>
  <fills count="3">
    <fill>
      <patternFill patternType="none"/>
    </fill>
    <fill>
      <patternFill patternType="gray125"/>
    </fill>
    <fill>
      <patternFill patternType="solid">
        <fgColor theme="0"/>
        <bgColor indexed="64"/>
      </patternFill>
    </fill>
  </fills>
  <borders count="21">
    <border>
      <left/>
      <right/>
      <top/>
      <bottom/>
      <diagonal/>
    </border>
    <border>
      <left/>
      <right/>
      <top/>
      <bottom style="thin">
        <color indexed="64"/>
      </bottom>
      <diagonal/>
    </border>
    <border>
      <left/>
      <right/>
      <top style="thin">
        <color indexed="64"/>
      </top>
      <bottom style="thin">
        <color indexed="64"/>
      </bottom>
      <diagonal/>
    </border>
    <border>
      <left/>
      <right/>
      <top style="thin">
        <color indexed="64"/>
      </top>
      <bottom/>
      <diagonal/>
    </border>
    <border>
      <left/>
      <right style="thin">
        <color indexed="64"/>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theme="3" tint="0.39994506668294322"/>
      </left>
      <right/>
      <top style="thin">
        <color theme="3" tint="0.39994506668294322"/>
      </top>
      <bottom style="thin">
        <color theme="3" tint="0.39991454817346722"/>
      </bottom>
      <diagonal/>
    </border>
    <border>
      <left/>
      <right/>
      <top style="thin">
        <color theme="3" tint="0.39994506668294322"/>
      </top>
      <bottom style="thin">
        <color theme="3" tint="0.39991454817346722"/>
      </bottom>
      <diagonal/>
    </border>
    <border>
      <left/>
      <right style="thin">
        <color theme="3" tint="0.39994506668294322"/>
      </right>
      <top style="thin">
        <color theme="3" tint="0.39994506668294322"/>
      </top>
      <bottom style="thin">
        <color theme="3" tint="0.39991454817346722"/>
      </bottom>
      <diagonal/>
    </border>
    <border>
      <left style="thin">
        <color theme="3" tint="0.39994506668294322"/>
      </left>
      <right/>
      <top style="thin">
        <color theme="3" tint="0.39991454817346722"/>
      </top>
      <bottom style="thin">
        <color theme="3" tint="0.39991454817346722"/>
      </bottom>
      <diagonal/>
    </border>
    <border>
      <left/>
      <right/>
      <top style="thin">
        <color theme="3" tint="0.39991454817346722"/>
      </top>
      <bottom style="thin">
        <color theme="3" tint="0.39991454817346722"/>
      </bottom>
      <diagonal/>
    </border>
    <border>
      <left/>
      <right style="thin">
        <color theme="3" tint="0.39994506668294322"/>
      </right>
      <top style="thin">
        <color theme="3" tint="0.39991454817346722"/>
      </top>
      <bottom style="thin">
        <color theme="3" tint="0.39991454817346722"/>
      </bottom>
      <diagonal/>
    </border>
    <border>
      <left style="thin">
        <color theme="3" tint="0.39994506668294322"/>
      </left>
      <right/>
      <top style="thin">
        <color theme="3" tint="0.39991454817346722"/>
      </top>
      <bottom style="thin">
        <color theme="3" tint="0.39994506668294322"/>
      </bottom>
      <diagonal/>
    </border>
    <border>
      <left/>
      <right/>
      <top style="thin">
        <color theme="3" tint="0.39991454817346722"/>
      </top>
      <bottom style="thin">
        <color theme="3" tint="0.39994506668294322"/>
      </bottom>
      <diagonal/>
    </border>
    <border>
      <left/>
      <right style="thin">
        <color theme="3" tint="0.39994506668294322"/>
      </right>
      <top style="thin">
        <color theme="3" tint="0.39991454817346722"/>
      </top>
      <bottom style="thin">
        <color theme="3" tint="0.39994506668294322"/>
      </bottom>
      <diagonal/>
    </border>
  </borders>
  <cellStyleXfs count="3">
    <xf numFmtId="0" fontId="0" fillId="0" borderId="0"/>
    <xf numFmtId="0" fontId="2" fillId="0" borderId="0" applyNumberFormat="0" applyFill="0" applyBorder="0" applyAlignment="0" applyProtection="0"/>
    <xf numFmtId="164" fontId="16" fillId="0" borderId="0" applyFont="0" applyFill="0" applyBorder="0" applyAlignment="0" applyProtection="0"/>
  </cellStyleXfs>
  <cellXfs count="251">
    <xf numFmtId="0" fontId="0" fillId="0" borderId="0" xfId="0"/>
    <xf numFmtId="0" fontId="3" fillId="0" borderId="0" xfId="0" applyFont="1"/>
    <xf numFmtId="0" fontId="3" fillId="0" borderId="0" xfId="0" applyFont="1" applyFill="1"/>
    <xf numFmtId="0" fontId="3" fillId="0" borderId="0" xfId="0" applyFont="1" applyAlignment="1">
      <alignment vertical="top" wrapText="1"/>
    </xf>
    <xf numFmtId="0" fontId="3" fillId="0" borderId="2" xfId="0" applyFont="1" applyBorder="1" applyAlignment="1">
      <alignment vertical="top" wrapText="1"/>
    </xf>
    <xf numFmtId="0" fontId="5" fillId="0" borderId="2" xfId="0" applyFont="1" applyBorder="1" applyAlignment="1">
      <alignment vertical="top" wrapText="1"/>
    </xf>
    <xf numFmtId="166" fontId="3" fillId="0" borderId="0" xfId="0" applyNumberFormat="1" applyFont="1" applyAlignment="1">
      <alignment horizontal="right" vertical="top" wrapText="1"/>
    </xf>
    <xf numFmtId="0" fontId="3" fillId="0" borderId="1" xfId="0" applyFont="1" applyBorder="1" applyAlignment="1">
      <alignment vertical="top" wrapText="1"/>
    </xf>
    <xf numFmtId="0" fontId="3" fillId="0" borderId="1" xfId="0" applyFont="1" applyBorder="1"/>
    <xf numFmtId="0" fontId="3" fillId="0" borderId="0" xfId="0" applyFont="1" applyBorder="1"/>
    <xf numFmtId="0" fontId="5" fillId="0" borderId="0" xfId="0" applyFont="1" applyBorder="1" applyAlignment="1">
      <alignment vertical="top" wrapText="1"/>
    </xf>
    <xf numFmtId="0" fontId="3" fillId="0" borderId="0" xfId="0" applyFont="1" applyBorder="1" applyAlignment="1">
      <alignment vertical="top" wrapText="1"/>
    </xf>
    <xf numFmtId="166" fontId="3" fillId="0" borderId="0" xfId="0" applyNumberFormat="1" applyFont="1" applyAlignment="1">
      <alignment vertical="top" wrapText="1"/>
    </xf>
    <xf numFmtId="166" fontId="3" fillId="0" borderId="0" xfId="0" applyNumberFormat="1" applyFont="1"/>
    <xf numFmtId="0" fontId="4" fillId="0" borderId="0" xfId="0" applyFont="1" applyAlignment="1">
      <alignment vertical="top" wrapText="1"/>
    </xf>
    <xf numFmtId="165" fontId="3" fillId="0" borderId="0" xfId="0" applyNumberFormat="1" applyFont="1"/>
    <xf numFmtId="0" fontId="8" fillId="0" borderId="0" xfId="0" applyFont="1" applyAlignment="1">
      <alignment vertical="top" wrapText="1"/>
    </xf>
    <xf numFmtId="167" fontId="3" fillId="0" borderId="0" xfId="0" applyNumberFormat="1" applyFont="1"/>
    <xf numFmtId="165" fontId="4" fillId="0" borderId="0" xfId="0" applyNumberFormat="1" applyFont="1" applyBorder="1" applyAlignment="1">
      <alignment vertical="center" wrapText="1"/>
    </xf>
    <xf numFmtId="165" fontId="4" fillId="0" borderId="0" xfId="0" applyNumberFormat="1" applyFont="1" applyBorder="1"/>
    <xf numFmtId="0" fontId="11" fillId="0" borderId="0" xfId="0" applyFont="1" applyBorder="1" applyAlignment="1">
      <alignment vertical="top" wrapText="1"/>
    </xf>
    <xf numFmtId="0" fontId="4" fillId="0" borderId="2" xfId="0" applyFont="1" applyBorder="1" applyAlignment="1">
      <alignment vertical="top" wrapText="1"/>
    </xf>
    <xf numFmtId="0" fontId="11" fillId="0" borderId="2" xfId="0" applyFont="1" applyBorder="1" applyAlignment="1">
      <alignment vertical="top" wrapText="1"/>
    </xf>
    <xf numFmtId="0" fontId="4" fillId="0" borderId="0" xfId="0" applyFont="1" applyBorder="1" applyAlignment="1">
      <alignment vertical="top" wrapText="1"/>
    </xf>
    <xf numFmtId="165" fontId="4" fillId="0" borderId="0" xfId="0" applyNumberFormat="1" applyFont="1" applyBorder="1" applyAlignment="1">
      <alignment vertical="top" wrapText="1"/>
    </xf>
    <xf numFmtId="170" fontId="4" fillId="0" borderId="0" xfId="0" applyNumberFormat="1" applyFont="1" applyBorder="1" applyAlignment="1">
      <alignment vertical="top" wrapText="1"/>
    </xf>
    <xf numFmtId="0" fontId="4" fillId="0" borderId="1" xfId="0" applyFont="1" applyBorder="1" applyAlignment="1">
      <alignment vertical="top" wrapText="1"/>
    </xf>
    <xf numFmtId="0" fontId="3" fillId="0" borderId="0" xfId="0" applyFont="1"/>
    <xf numFmtId="0" fontId="3" fillId="0" borderId="0" xfId="0" applyFont="1"/>
    <xf numFmtId="0" fontId="5" fillId="0" borderId="1" xfId="0" applyFont="1" applyBorder="1" applyAlignment="1">
      <alignment horizontal="center"/>
    </xf>
    <xf numFmtId="0" fontId="15" fillId="0" borderId="0" xfId="0" applyFont="1" applyAlignment="1">
      <alignment vertical="center"/>
    </xf>
    <xf numFmtId="0" fontId="15" fillId="0" borderId="0" xfId="0" applyFont="1" applyAlignment="1">
      <alignment horizontal="right" vertical="center"/>
    </xf>
    <xf numFmtId="0" fontId="3" fillId="0" borderId="0" xfId="0" applyFont="1"/>
    <xf numFmtId="0" fontId="3" fillId="0" borderId="1" xfId="0" applyFont="1" applyBorder="1" applyAlignment="1">
      <alignment horizontal="right"/>
    </xf>
    <xf numFmtId="165" fontId="5" fillId="0" borderId="0" xfId="0" applyNumberFormat="1" applyFont="1" applyBorder="1" applyAlignment="1">
      <alignment vertical="top" wrapText="1"/>
    </xf>
    <xf numFmtId="0" fontId="3" fillId="0" borderId="9" xfId="0" applyFont="1" applyBorder="1"/>
    <xf numFmtId="0" fontId="3" fillId="0" borderId="8" xfId="0" applyFont="1" applyBorder="1"/>
    <xf numFmtId="0" fontId="3" fillId="0" borderId="7" xfId="0" applyFont="1" applyBorder="1"/>
    <xf numFmtId="0" fontId="3" fillId="0" borderId="0" xfId="0" applyFont="1" applyFill="1" applyBorder="1"/>
    <xf numFmtId="167" fontId="3" fillId="0" borderId="0" xfId="0" applyNumberFormat="1" applyFont="1" applyBorder="1"/>
    <xf numFmtId="166" fontId="3" fillId="0" borderId="0" xfId="0" applyNumberFormat="1" applyFont="1" applyBorder="1"/>
    <xf numFmtId="4" fontId="3" fillId="0" borderId="0" xfId="0" applyNumberFormat="1" applyFont="1"/>
    <xf numFmtId="0" fontId="3" fillId="0" borderId="0" xfId="0" applyFont="1" applyAlignment="1">
      <alignment vertical="top" wrapText="1"/>
    </xf>
    <xf numFmtId="0" fontId="3" fillId="0" borderId="0" xfId="0" applyFont="1" applyBorder="1" applyAlignment="1">
      <alignment vertical="top" wrapText="1"/>
    </xf>
    <xf numFmtId="0" fontId="3" fillId="0" borderId="0" xfId="0" applyFont="1"/>
    <xf numFmtId="0" fontId="3" fillId="0" borderId="0" xfId="0" applyFont="1"/>
    <xf numFmtId="171" fontId="3" fillId="0" borderId="0" xfId="2" applyNumberFormat="1" applyFont="1" applyFill="1"/>
    <xf numFmtId="0" fontId="3" fillId="0" borderId="0" xfId="0" applyFont="1" applyBorder="1" applyAlignment="1">
      <alignment horizontal="justify" vertical="top" wrapText="1"/>
    </xf>
    <xf numFmtId="0" fontId="3" fillId="0" borderId="0" xfId="0" applyFont="1"/>
    <xf numFmtId="0" fontId="3" fillId="0" borderId="4" xfId="0" applyFont="1" applyBorder="1"/>
    <xf numFmtId="0" fontId="5" fillId="0" borderId="7" xfId="0" applyFont="1" applyBorder="1"/>
    <xf numFmtId="0" fontId="19" fillId="0" borderId="0" xfId="0" applyFont="1" applyFill="1"/>
    <xf numFmtId="0" fontId="11" fillId="0" borderId="0" xfId="0" applyFont="1" applyBorder="1" applyAlignment="1">
      <alignment vertical="top" wrapText="1"/>
    </xf>
    <xf numFmtId="0" fontId="3" fillId="0" borderId="0" xfId="0" applyFont="1" applyBorder="1"/>
    <xf numFmtId="0" fontId="3" fillId="0" borderId="0" xfId="0" applyFont="1"/>
    <xf numFmtId="0" fontId="3" fillId="0" borderId="3" xfId="0" applyFont="1" applyBorder="1"/>
    <xf numFmtId="165" fontId="3" fillId="0" borderId="0" xfId="0" applyNumberFormat="1" applyFont="1" applyFill="1" applyBorder="1"/>
    <xf numFmtId="0" fontId="6" fillId="0" borderId="7" xfId="0" applyFont="1" applyBorder="1" applyAlignment="1">
      <alignment vertical="top" wrapText="1"/>
    </xf>
    <xf numFmtId="0" fontId="5" fillId="0" borderId="0" xfId="0" applyFont="1" applyBorder="1"/>
    <xf numFmtId="0" fontId="11" fillId="0" borderId="0" xfId="0" applyFont="1" applyBorder="1" applyAlignment="1">
      <alignment vertical="center" wrapText="1"/>
    </xf>
    <xf numFmtId="0" fontId="11" fillId="0" borderId="0" xfId="0" applyFont="1" applyBorder="1"/>
    <xf numFmtId="0" fontId="3" fillId="0" borderId="0" xfId="0" applyFont="1"/>
    <xf numFmtId="165" fontId="3" fillId="0" borderId="0" xfId="0" applyNumberFormat="1" applyFont="1" applyBorder="1"/>
    <xf numFmtId="0" fontId="4" fillId="0" borderId="7" xfId="0" applyFont="1" applyBorder="1" applyAlignment="1">
      <alignment vertical="top" wrapText="1"/>
    </xf>
    <xf numFmtId="0" fontId="17" fillId="0" borderId="0" xfId="0" applyFont="1" applyFill="1" applyBorder="1"/>
    <xf numFmtId="0" fontId="15" fillId="0" borderId="0" xfId="0" applyFont="1" applyFill="1" applyBorder="1" applyAlignment="1">
      <alignment horizontal="right" vertical="center"/>
    </xf>
    <xf numFmtId="170" fontId="4" fillId="0" borderId="0" xfId="2" applyNumberFormat="1" applyFont="1" applyBorder="1" applyAlignment="1">
      <alignment vertical="top" wrapText="1"/>
    </xf>
    <xf numFmtId="0" fontId="3" fillId="0" borderId="0" xfId="2" applyNumberFormat="1" applyFont="1" applyBorder="1"/>
    <xf numFmtId="170" fontId="3" fillId="0" borderId="0" xfId="2" applyNumberFormat="1" applyFont="1" applyBorder="1"/>
    <xf numFmtId="0" fontId="3" fillId="0" borderId="0" xfId="0" applyFont="1" applyBorder="1" applyAlignment="1">
      <alignment horizontal="justify" vertical="top" wrapText="1"/>
    </xf>
    <xf numFmtId="0" fontId="3" fillId="0" borderId="0" xfId="0" applyFont="1"/>
    <xf numFmtId="165" fontId="3" fillId="0" borderId="0" xfId="0" applyNumberFormat="1" applyFont="1" applyFill="1"/>
    <xf numFmtId="166" fontId="3" fillId="0" borderId="0" xfId="0" applyNumberFormat="1" applyFont="1" applyFill="1" applyBorder="1"/>
    <xf numFmtId="0" fontId="3" fillId="0" borderId="0" xfId="0" applyFont="1" applyAlignment="1">
      <alignment vertical="top" wrapText="1"/>
    </xf>
    <xf numFmtId="0" fontId="3" fillId="0" borderId="0" xfId="0" applyFont="1" applyBorder="1" applyAlignment="1">
      <alignment horizontal="justify" vertical="top" wrapText="1"/>
    </xf>
    <xf numFmtId="0" fontId="3" fillId="0" borderId="0" xfId="0" applyFont="1" applyBorder="1" applyAlignment="1">
      <alignment vertical="top" wrapText="1"/>
    </xf>
    <xf numFmtId="0" fontId="11" fillId="0" borderId="0" xfId="0" applyFont="1" applyBorder="1" applyAlignment="1">
      <alignment vertical="top" wrapText="1"/>
    </xf>
    <xf numFmtId="0" fontId="3" fillId="0" borderId="0" xfId="0" applyFont="1" applyBorder="1"/>
    <xf numFmtId="0" fontId="3" fillId="0" borderId="0" xfId="0" applyFont="1"/>
    <xf numFmtId="166" fontId="0" fillId="0" borderId="0" xfId="0" applyNumberFormat="1"/>
    <xf numFmtId="165" fontId="17" fillId="0" borderId="0" xfId="0" applyNumberFormat="1" applyFont="1" applyFill="1" applyBorder="1"/>
    <xf numFmtId="165" fontId="3" fillId="0" borderId="0" xfId="2" applyNumberFormat="1" applyFont="1" applyBorder="1"/>
    <xf numFmtId="0" fontId="3" fillId="0" borderId="0" xfId="0" applyFont="1" applyAlignment="1">
      <alignment vertical="top" wrapText="1"/>
    </xf>
    <xf numFmtId="0" fontId="3" fillId="0" borderId="0" xfId="0" applyFont="1" applyBorder="1" applyAlignment="1">
      <alignment vertical="top" wrapText="1"/>
    </xf>
    <xf numFmtId="0" fontId="3" fillId="0" borderId="0" xfId="0" applyFont="1"/>
    <xf numFmtId="0" fontId="3" fillId="0" borderId="0" xfId="0" applyFont="1" applyBorder="1"/>
    <xf numFmtId="0" fontId="0" fillId="0" borderId="0" xfId="0" applyFill="1"/>
    <xf numFmtId="0" fontId="0" fillId="0" borderId="0" xfId="0" applyBorder="1"/>
    <xf numFmtId="0" fontId="3" fillId="0" borderId="0" xfId="0" applyFont="1" applyBorder="1" applyAlignment="1">
      <alignment horizontal="justify" vertical="top" wrapText="1"/>
    </xf>
    <xf numFmtId="0" fontId="3" fillId="0" borderId="0" xfId="0" applyFont="1" applyBorder="1" applyAlignment="1">
      <alignment vertical="top" wrapText="1"/>
    </xf>
    <xf numFmtId="0" fontId="3" fillId="0" borderId="0" xfId="0" applyFont="1"/>
    <xf numFmtId="0" fontId="3" fillId="0" borderId="7" xfId="0" applyFont="1" applyBorder="1" applyAlignment="1">
      <alignment vertical="top" wrapText="1"/>
    </xf>
    <xf numFmtId="0" fontId="6" fillId="0" borderId="0" xfId="0" applyFont="1" applyBorder="1" applyAlignment="1">
      <alignment vertical="top" wrapText="1"/>
    </xf>
    <xf numFmtId="0" fontId="3" fillId="0" borderId="0" xfId="0" applyFont="1" applyBorder="1"/>
    <xf numFmtId="0" fontId="3" fillId="0" borderId="0" xfId="0" applyFont="1"/>
    <xf numFmtId="0" fontId="3" fillId="0" borderId="0" xfId="0" applyFont="1"/>
    <xf numFmtId="166" fontId="3" fillId="0" borderId="0" xfId="0" applyNumberFormat="1" applyFont="1" applyBorder="1" applyAlignment="1">
      <alignment vertical="top" wrapText="1"/>
    </xf>
    <xf numFmtId="0" fontId="8" fillId="0" borderId="0" xfId="0" applyFont="1" applyBorder="1" applyAlignment="1">
      <alignment vertical="top" wrapText="1"/>
    </xf>
    <xf numFmtId="166" fontId="8" fillId="0" borderId="0" xfId="0" applyNumberFormat="1" applyFont="1" applyBorder="1" applyAlignment="1">
      <alignment horizontal="right" vertical="top" wrapText="1"/>
    </xf>
    <xf numFmtId="166" fontId="3" fillId="0" borderId="0" xfId="0" applyNumberFormat="1" applyFont="1" applyBorder="1" applyAlignment="1">
      <alignment horizontal="right" vertical="top" wrapText="1"/>
    </xf>
    <xf numFmtId="3" fontId="4" fillId="0" borderId="0" xfId="0" applyNumberFormat="1" applyFont="1" applyBorder="1" applyAlignment="1">
      <alignment horizontal="left" vertical="center"/>
    </xf>
    <xf numFmtId="167" fontId="3" fillId="0" borderId="0" xfId="0" applyNumberFormat="1" applyFont="1" applyBorder="1" applyAlignment="1">
      <alignment horizontal="right" vertical="top" wrapText="1"/>
    </xf>
    <xf numFmtId="3" fontId="4" fillId="0" borderId="0" xfId="0" applyNumberFormat="1" applyFont="1" applyBorder="1" applyAlignment="1">
      <alignment vertical="center"/>
    </xf>
    <xf numFmtId="167" fontId="8" fillId="0" borderId="0" xfId="0" applyNumberFormat="1" applyFont="1" applyBorder="1" applyAlignment="1">
      <alignment horizontal="right" vertical="top" wrapText="1"/>
    </xf>
    <xf numFmtId="165" fontId="3" fillId="0" borderId="0" xfId="0" applyNumberFormat="1" applyFont="1" applyBorder="1" applyAlignment="1">
      <alignment vertical="top" wrapText="1"/>
    </xf>
    <xf numFmtId="166" fontId="4" fillId="0" borderId="0" xfId="0" applyNumberFormat="1" applyFont="1" applyBorder="1" applyAlignment="1">
      <alignment vertical="center" wrapText="1"/>
    </xf>
    <xf numFmtId="166" fontId="4" fillId="0" borderId="0" xfId="0" applyNumberFormat="1" applyFont="1" applyBorder="1"/>
    <xf numFmtId="172" fontId="5" fillId="0" borderId="0" xfId="0" applyNumberFormat="1" applyFont="1" applyBorder="1" applyAlignment="1">
      <alignment vertical="top" wrapText="1"/>
    </xf>
    <xf numFmtId="0" fontId="3" fillId="0" borderId="0" xfId="0" applyFont="1"/>
    <xf numFmtId="165" fontId="3" fillId="0" borderId="4" xfId="0" applyNumberFormat="1" applyFont="1" applyFill="1" applyBorder="1"/>
    <xf numFmtId="0" fontId="20" fillId="0" borderId="0" xfId="0" applyFont="1" applyFill="1"/>
    <xf numFmtId="3" fontId="3" fillId="0" borderId="0" xfId="0" applyNumberFormat="1" applyFont="1" applyBorder="1"/>
    <xf numFmtId="0" fontId="3" fillId="0" borderId="0" xfId="0" applyFont="1" applyAlignment="1">
      <alignment vertical="top" wrapText="1"/>
    </xf>
    <xf numFmtId="0" fontId="3" fillId="0" borderId="0" xfId="0" applyFont="1" applyBorder="1" applyAlignment="1">
      <alignment vertical="top" wrapText="1"/>
    </xf>
    <xf numFmtId="0" fontId="11" fillId="0" borderId="0" xfId="0" applyFont="1" applyBorder="1" applyAlignment="1">
      <alignment vertical="top" wrapText="1"/>
    </xf>
    <xf numFmtId="0" fontId="4" fillId="0" borderId="0" xfId="0" applyFont="1" applyBorder="1" applyAlignment="1">
      <alignment vertical="top" wrapText="1"/>
    </xf>
    <xf numFmtId="0" fontId="3" fillId="0" borderId="0" xfId="0" applyFont="1" applyBorder="1"/>
    <xf numFmtId="0" fontId="3" fillId="0" borderId="0" xfId="0" applyFont="1"/>
    <xf numFmtId="0" fontId="3" fillId="0" borderId="10" xfId="0" applyFont="1" applyBorder="1" applyAlignment="1">
      <alignment vertical="top" wrapText="1"/>
    </xf>
    <xf numFmtId="0" fontId="5" fillId="0" borderId="11" xfId="0" applyFont="1" applyBorder="1" applyAlignment="1">
      <alignment vertical="top" wrapText="1"/>
    </xf>
    <xf numFmtId="166" fontId="8" fillId="0" borderId="4" xfId="0" applyNumberFormat="1" applyFont="1" applyBorder="1" applyAlignment="1">
      <alignment horizontal="right" vertical="top" wrapText="1"/>
    </xf>
    <xf numFmtId="0" fontId="3" fillId="0" borderId="8" xfId="0" applyFont="1" applyBorder="1" applyAlignment="1">
      <alignment vertical="top" wrapText="1"/>
    </xf>
    <xf numFmtId="0" fontId="8" fillId="0" borderId="1" xfId="0" applyFont="1" applyBorder="1" applyAlignment="1">
      <alignment vertical="top" wrapText="1"/>
    </xf>
    <xf numFmtId="166" fontId="3" fillId="0" borderId="0" xfId="2" applyNumberFormat="1" applyFont="1" applyBorder="1"/>
    <xf numFmtId="166" fontId="3" fillId="0" borderId="0" xfId="2" applyNumberFormat="1" applyFont="1" applyBorder="1" applyAlignment="1">
      <alignment vertical="top" wrapText="1"/>
    </xf>
    <xf numFmtId="166" fontId="8" fillId="0" borderId="4" xfId="2" applyNumberFormat="1" applyFont="1" applyBorder="1" applyAlignment="1">
      <alignment horizontal="right" vertical="top" wrapText="1"/>
    </xf>
    <xf numFmtId="166" fontId="6" fillId="0" borderId="0" xfId="2" applyNumberFormat="1" applyFont="1" applyBorder="1" applyAlignment="1">
      <alignment vertical="top" wrapText="1"/>
    </xf>
    <xf numFmtId="166" fontId="3" fillId="0" borderId="4" xfId="2" applyNumberFormat="1" applyFont="1" applyBorder="1"/>
    <xf numFmtId="166" fontId="3" fillId="0" borderId="4" xfId="0" applyNumberFormat="1" applyFont="1" applyBorder="1" applyAlignment="1">
      <alignment horizontal="right" vertical="top" wrapText="1"/>
    </xf>
    <xf numFmtId="0" fontId="22" fillId="0" borderId="0" xfId="0" applyFont="1" applyBorder="1" applyAlignment="1">
      <alignment horizontal="right"/>
    </xf>
    <xf numFmtId="3" fontId="3" fillId="0" borderId="4" xfId="0" applyNumberFormat="1" applyFont="1" applyBorder="1" applyAlignment="1">
      <alignment horizontal="right"/>
    </xf>
    <xf numFmtId="166" fontId="3" fillId="0" borderId="4" xfId="0" applyNumberFormat="1" applyFont="1" applyBorder="1"/>
    <xf numFmtId="167" fontId="3" fillId="0" borderId="4" xfId="0" applyNumberFormat="1" applyFont="1" applyBorder="1" applyAlignment="1">
      <alignment vertical="top" wrapText="1"/>
    </xf>
    <xf numFmtId="3" fontId="4" fillId="0" borderId="1" xfId="0" applyNumberFormat="1" applyFont="1" applyBorder="1" applyAlignment="1">
      <alignment vertical="center"/>
    </xf>
    <xf numFmtId="165" fontId="3" fillId="0" borderId="4" xfId="0" applyNumberFormat="1" applyFont="1" applyBorder="1"/>
    <xf numFmtId="167" fontId="3" fillId="0" borderId="4" xfId="0" applyNumberFormat="1" applyFont="1" applyBorder="1" applyAlignment="1">
      <alignment horizontal="right" vertical="top" wrapText="1"/>
    </xf>
    <xf numFmtId="165" fontId="8" fillId="0" borderId="0" xfId="0" applyNumberFormat="1" applyFont="1" applyBorder="1" applyAlignment="1">
      <alignment vertical="center" wrapText="1"/>
    </xf>
    <xf numFmtId="165" fontId="8" fillId="0" borderId="4" xfId="0" applyNumberFormat="1" applyFont="1" applyBorder="1" applyAlignment="1">
      <alignment vertical="center" wrapText="1"/>
    </xf>
    <xf numFmtId="166" fontId="8" fillId="0" borderId="0" xfId="0" applyNumberFormat="1" applyFont="1" applyBorder="1" applyAlignment="1">
      <alignment vertical="center" wrapText="1"/>
    </xf>
    <xf numFmtId="166" fontId="8" fillId="0" borderId="4" xfId="0" applyNumberFormat="1" applyFont="1" applyBorder="1" applyAlignment="1">
      <alignment vertical="center" wrapText="1"/>
    </xf>
    <xf numFmtId="0" fontId="5" fillId="0" borderId="7" xfId="0" applyFont="1" applyBorder="1" applyAlignment="1">
      <alignment vertical="top" wrapText="1"/>
    </xf>
    <xf numFmtId="0" fontId="3" fillId="0" borderId="10" xfId="0" applyFont="1" applyBorder="1"/>
    <xf numFmtId="167" fontId="8" fillId="0" borderId="0" xfId="0" applyNumberFormat="1" applyFont="1" applyBorder="1" applyAlignment="1">
      <alignment vertical="top" wrapText="1"/>
    </xf>
    <xf numFmtId="165" fontId="3" fillId="0" borderId="4" xfId="0" applyNumberFormat="1" applyFont="1" applyBorder="1" applyAlignment="1">
      <alignment horizontal="right" vertical="top" wrapText="1"/>
    </xf>
    <xf numFmtId="166" fontId="8" fillId="0" borderId="0" xfId="0" applyNumberFormat="1" applyFont="1" applyBorder="1" applyAlignment="1">
      <alignment vertical="top" wrapText="1"/>
    </xf>
    <xf numFmtId="166" fontId="3" fillId="0" borderId="1" xfId="0" applyNumberFormat="1" applyFont="1" applyBorder="1" applyAlignment="1">
      <alignment vertical="top" wrapText="1"/>
    </xf>
    <xf numFmtId="166" fontId="3" fillId="0" borderId="1" xfId="0" applyNumberFormat="1" applyFont="1" applyBorder="1"/>
    <xf numFmtId="0" fontId="5" fillId="0" borderId="4" xfId="0" applyFont="1" applyBorder="1" applyAlignment="1">
      <alignment vertical="top" wrapText="1"/>
    </xf>
    <xf numFmtId="165" fontId="8" fillId="0" borderId="0" xfId="0" applyNumberFormat="1" applyFont="1" applyBorder="1" applyAlignment="1">
      <alignment vertical="top" wrapText="1"/>
    </xf>
    <xf numFmtId="165" fontId="6" fillId="0" borderId="0" xfId="0" applyNumberFormat="1" applyFont="1" applyBorder="1" applyAlignment="1">
      <alignment vertical="top" wrapText="1"/>
    </xf>
    <xf numFmtId="165" fontId="3" fillId="0" borderId="0" xfId="0" applyNumberFormat="1" applyFont="1" applyBorder="1" applyAlignment="1">
      <alignment horizontal="right" vertical="top" wrapText="1"/>
    </xf>
    <xf numFmtId="3" fontId="11" fillId="0" borderId="0" xfId="0" applyNumberFormat="1" applyFont="1" applyBorder="1" applyAlignment="1">
      <alignment vertical="center"/>
    </xf>
    <xf numFmtId="0" fontId="11" fillId="0" borderId="0" xfId="0" applyFont="1" applyBorder="1" applyAlignment="1">
      <alignment vertical="center"/>
    </xf>
    <xf numFmtId="0" fontId="11" fillId="0" borderId="7" xfId="0" applyFont="1" applyBorder="1" applyAlignment="1">
      <alignment vertical="center"/>
    </xf>
    <xf numFmtId="0" fontId="11" fillId="0" borderId="7" xfId="0" applyFont="1" applyBorder="1" applyAlignment="1">
      <alignment vertical="top" wrapText="1"/>
    </xf>
    <xf numFmtId="166" fontId="8" fillId="0" borderId="4" xfId="0" applyNumberFormat="1" applyFont="1" applyBorder="1" applyAlignment="1">
      <alignment vertical="top" wrapText="1"/>
    </xf>
    <xf numFmtId="166" fontId="8" fillId="0" borderId="9" xfId="0" applyNumberFormat="1" applyFont="1" applyBorder="1" applyAlignment="1">
      <alignment vertical="top" wrapText="1"/>
    </xf>
    <xf numFmtId="0" fontId="11" fillId="0" borderId="7" xfId="0" applyFont="1" applyBorder="1" applyAlignment="1">
      <alignment vertical="center" wrapText="1"/>
    </xf>
    <xf numFmtId="0" fontId="11" fillId="0" borderId="7" xfId="0" applyFont="1" applyBorder="1"/>
    <xf numFmtId="3" fontId="4" fillId="0" borderId="1" xfId="0" applyNumberFormat="1" applyFont="1" applyBorder="1" applyAlignment="1">
      <alignment horizontal="left" vertical="center"/>
    </xf>
    <xf numFmtId="0" fontId="4" fillId="0" borderId="7" xfId="0" applyFont="1" applyBorder="1"/>
    <xf numFmtId="166" fontId="3" fillId="0" borderId="4" xfId="0" applyNumberFormat="1" applyFont="1" applyBorder="1" applyAlignment="1">
      <alignment vertical="top" wrapText="1"/>
    </xf>
    <xf numFmtId="0" fontId="4" fillId="0" borderId="10" xfId="0" applyFont="1" applyBorder="1" applyAlignment="1">
      <alignment vertical="top" wrapText="1"/>
    </xf>
    <xf numFmtId="0" fontId="3" fillId="0" borderId="4" xfId="0" applyFont="1" applyBorder="1" applyAlignment="1">
      <alignment horizontal="right" vertical="center" wrapText="1"/>
    </xf>
    <xf numFmtId="3" fontId="3" fillId="0" borderId="4" xfId="0" applyNumberFormat="1" applyFont="1" applyBorder="1"/>
    <xf numFmtId="0" fontId="4" fillId="0" borderId="8" xfId="0" applyFont="1" applyBorder="1" applyAlignment="1">
      <alignment vertical="top" wrapText="1"/>
    </xf>
    <xf numFmtId="167" fontId="3" fillId="0" borderId="4" xfId="0" applyNumberFormat="1" applyFont="1" applyBorder="1"/>
    <xf numFmtId="167" fontId="3" fillId="0" borderId="0" xfId="2" applyNumberFormat="1" applyFont="1" applyBorder="1"/>
    <xf numFmtId="167" fontId="3" fillId="0" borderId="0" xfId="2" applyNumberFormat="1" applyFont="1" applyBorder="1" applyAlignment="1">
      <alignment vertical="top" wrapText="1"/>
    </xf>
    <xf numFmtId="167" fontId="4" fillId="0" borderId="4" xfId="0" applyNumberFormat="1" applyFont="1" applyBorder="1" applyAlignment="1">
      <alignment horizontal="right" vertical="center"/>
    </xf>
    <xf numFmtId="0" fontId="3" fillId="0" borderId="0" xfId="0" applyFont="1" applyBorder="1" applyAlignment="1">
      <alignment horizontal="right" vertical="top" wrapText="1"/>
    </xf>
    <xf numFmtId="166" fontId="4" fillId="0" borderId="4" xfId="0" applyNumberFormat="1" applyFont="1" applyBorder="1" applyAlignment="1">
      <alignment horizontal="right" vertical="center"/>
    </xf>
    <xf numFmtId="173" fontId="8" fillId="0" borderId="0" xfId="0" applyNumberFormat="1" applyFont="1" applyBorder="1" applyAlignment="1">
      <alignment vertical="top" wrapText="1"/>
    </xf>
    <xf numFmtId="168" fontId="3" fillId="0" borderId="0" xfId="0" applyNumberFormat="1" applyFont="1" applyBorder="1" applyAlignment="1">
      <alignment vertical="top" wrapText="1"/>
    </xf>
    <xf numFmtId="169" fontId="3" fillId="0" borderId="0" xfId="0" applyNumberFormat="1" applyFont="1" applyBorder="1"/>
    <xf numFmtId="174" fontId="8" fillId="0" borderId="0" xfId="0" applyNumberFormat="1" applyFont="1" applyBorder="1" applyAlignment="1">
      <alignment vertical="top" wrapText="1"/>
    </xf>
    <xf numFmtId="168" fontId="8" fillId="0" borderId="0" xfId="0" applyNumberFormat="1" applyFont="1" applyBorder="1" applyAlignment="1">
      <alignment vertical="top" wrapText="1"/>
    </xf>
    <xf numFmtId="170" fontId="3" fillId="0" borderId="4" xfId="0" applyNumberFormat="1" applyFont="1" applyBorder="1"/>
    <xf numFmtId="0" fontId="3" fillId="0" borderId="5" xfId="0" applyFont="1" applyBorder="1"/>
    <xf numFmtId="0" fontId="5" fillId="0" borderId="9" xfId="0" applyFont="1" applyBorder="1" applyAlignment="1">
      <alignment horizontal="center"/>
    </xf>
    <xf numFmtId="0" fontId="5" fillId="0" borderId="7" xfId="0" applyFont="1" applyBorder="1" applyAlignment="1">
      <alignment horizontal="left"/>
    </xf>
    <xf numFmtId="166" fontId="3" fillId="0" borderId="0" xfId="0" applyNumberFormat="1" applyFont="1" applyBorder="1" applyAlignment="1">
      <alignment horizontal="right"/>
    </xf>
    <xf numFmtId="0" fontId="3" fillId="0" borderId="0" xfId="0" applyFont="1" applyBorder="1" applyAlignment="1">
      <alignment horizontal="justify" vertical="top" wrapText="1"/>
    </xf>
    <xf numFmtId="0" fontId="3" fillId="0" borderId="0" xfId="0" applyFont="1" applyAlignment="1">
      <alignment vertical="top" wrapText="1"/>
    </xf>
    <xf numFmtId="0" fontId="3" fillId="0" borderId="0" xfId="0" applyFont="1" applyBorder="1" applyAlignment="1">
      <alignment vertical="top" wrapText="1"/>
    </xf>
    <xf numFmtId="0" fontId="4" fillId="0" borderId="0" xfId="0" applyFont="1" applyBorder="1" applyAlignment="1">
      <alignment vertical="top" wrapText="1"/>
    </xf>
    <xf numFmtId="0" fontId="3" fillId="0" borderId="0" xfId="0" applyFont="1"/>
    <xf numFmtId="166" fontId="8" fillId="0" borderId="4" xfId="2" applyNumberFormat="1" applyFont="1" applyBorder="1" applyAlignment="1">
      <alignment horizontal="center" vertical="top" wrapText="1"/>
    </xf>
    <xf numFmtId="166" fontId="3" fillId="0" borderId="4" xfId="2" applyNumberFormat="1" applyFont="1" applyBorder="1" applyAlignment="1">
      <alignment horizontal="center" vertical="top"/>
    </xf>
    <xf numFmtId="0" fontId="3" fillId="0" borderId="6" xfId="0" applyFont="1" applyBorder="1"/>
    <xf numFmtId="165" fontId="3" fillId="0" borderId="4" xfId="0" applyNumberFormat="1" applyFont="1" applyBorder="1" applyAlignment="1">
      <alignment vertical="top"/>
    </xf>
    <xf numFmtId="0" fontId="3" fillId="0" borderId="0" xfId="0" applyFont="1"/>
    <xf numFmtId="3" fontId="3" fillId="0" borderId="0" xfId="0" applyNumberFormat="1" applyFont="1" applyBorder="1" applyAlignment="1">
      <alignment horizontal="right" vertical="center"/>
    </xf>
    <xf numFmtId="3" fontId="3" fillId="0" borderId="4" xfId="0" applyNumberFormat="1" applyFont="1" applyBorder="1" applyAlignment="1">
      <alignment horizontal="right" vertical="center"/>
    </xf>
    <xf numFmtId="0" fontId="3" fillId="0" borderId="0" xfId="0" applyFont="1"/>
    <xf numFmtId="0" fontId="3" fillId="0" borderId="0" xfId="0" applyFont="1" applyBorder="1" applyAlignment="1">
      <alignment vertical="top" wrapText="1"/>
    </xf>
    <xf numFmtId="0" fontId="11" fillId="0" borderId="0" xfId="0" applyFont="1" applyBorder="1" applyAlignment="1">
      <alignment vertical="top" wrapText="1"/>
    </xf>
    <xf numFmtId="49" fontId="15" fillId="0" borderId="0" xfId="0" applyNumberFormat="1" applyFont="1" applyFill="1" applyBorder="1" applyAlignment="1">
      <alignment horizontal="right" vertical="center"/>
    </xf>
    <xf numFmtId="164" fontId="3" fillId="0" borderId="0" xfId="0" applyNumberFormat="1" applyFont="1"/>
    <xf numFmtId="165" fontId="3" fillId="2" borderId="0" xfId="0" applyNumberFormat="1" applyFont="1" applyFill="1" applyBorder="1"/>
    <xf numFmtId="0" fontId="3" fillId="0" borderId="0" xfId="0" applyFont="1" applyAlignment="1">
      <alignment horizontal="center" vertical="center"/>
    </xf>
    <xf numFmtId="0" fontId="3" fillId="0" borderId="0" xfId="0" applyFont="1" applyBorder="1" applyAlignment="1">
      <alignment vertical="top" wrapText="1"/>
    </xf>
    <xf numFmtId="0" fontId="3" fillId="0" borderId="0" xfId="0" applyFont="1"/>
    <xf numFmtId="165" fontId="3" fillId="0" borderId="0" xfId="0" applyNumberFormat="1" applyFont="1" applyAlignment="1">
      <alignment horizontal="center" vertical="center"/>
    </xf>
    <xf numFmtId="0" fontId="24" fillId="0" borderId="0" xfId="0" applyFont="1"/>
    <xf numFmtId="0" fontId="23" fillId="0" borderId="0" xfId="0" applyFont="1"/>
    <xf numFmtId="166" fontId="24" fillId="0" borderId="0" xfId="0" applyNumberFormat="1" applyFont="1" applyAlignment="1">
      <alignment horizontal="right" vertical="top" wrapText="1"/>
    </xf>
    <xf numFmtId="0" fontId="13" fillId="0" borderId="0" xfId="0" applyFont="1" applyAlignment="1">
      <alignment vertical="top" wrapText="1"/>
    </xf>
    <xf numFmtId="0" fontId="0" fillId="0" borderId="0" xfId="0" applyAlignment="1">
      <alignment vertical="top" wrapText="1"/>
    </xf>
    <xf numFmtId="0" fontId="3" fillId="0" borderId="0" xfId="0" applyFont="1" applyBorder="1" applyAlignment="1">
      <alignment horizontal="left" vertical="top" wrapText="1"/>
    </xf>
    <xf numFmtId="0" fontId="3" fillId="0" borderId="0" xfId="0" applyFont="1" applyAlignment="1">
      <alignment vertical="top" wrapText="1"/>
    </xf>
    <xf numFmtId="0" fontId="3" fillId="0" borderId="0" xfId="0" applyFont="1" applyBorder="1" applyAlignment="1">
      <alignment vertical="top" wrapText="1"/>
    </xf>
    <xf numFmtId="0" fontId="3" fillId="0" borderId="0" xfId="0" applyFont="1"/>
    <xf numFmtId="0" fontId="3" fillId="0" borderId="0" xfId="0" applyFont="1" applyAlignment="1"/>
    <xf numFmtId="0" fontId="2" fillId="0" borderId="0" xfId="1"/>
    <xf numFmtId="0" fontId="0" fillId="0" borderId="0" xfId="0" applyAlignment="1"/>
    <xf numFmtId="0" fontId="13" fillId="0" borderId="0" xfId="0" applyFont="1" applyAlignment="1">
      <alignment vertical="top"/>
    </xf>
    <xf numFmtId="0" fontId="13" fillId="0" borderId="0" xfId="0" applyFont="1" applyAlignment="1">
      <alignment horizontal="left" vertical="top" wrapText="1"/>
    </xf>
    <xf numFmtId="0" fontId="3" fillId="0" borderId="0" xfId="0" applyFont="1" applyBorder="1" applyAlignment="1">
      <alignment horizontal="justify" vertical="top" wrapText="1"/>
    </xf>
    <xf numFmtId="0" fontId="3" fillId="0" borderId="3" xfId="0" applyFont="1" applyBorder="1" applyAlignment="1">
      <alignment horizontal="justify" vertical="top" wrapText="1"/>
    </xf>
    <xf numFmtId="0" fontId="3" fillId="0" borderId="0" xfId="0" applyFont="1" applyBorder="1" applyAlignment="1">
      <alignment horizontal="left" vertical="top" wrapText="1"/>
    </xf>
    <xf numFmtId="0" fontId="5" fillId="0" borderId="0" xfId="0" applyFont="1" applyAlignment="1">
      <alignment vertical="top" wrapText="1"/>
    </xf>
    <xf numFmtId="0" fontId="3" fillId="0" borderId="0" xfId="0" applyFont="1" applyAlignment="1">
      <alignment vertical="top" wrapText="1"/>
    </xf>
    <xf numFmtId="0" fontId="3" fillId="0" borderId="0" xfId="0" applyFont="1" applyAlignment="1">
      <alignment horizontal="left" vertical="top" wrapText="1"/>
    </xf>
    <xf numFmtId="0" fontId="3" fillId="0" borderId="0" xfId="0" applyFont="1" applyBorder="1" applyAlignment="1">
      <alignment vertical="top" wrapText="1"/>
    </xf>
    <xf numFmtId="0" fontId="3" fillId="0" borderId="3" xfId="0" applyFont="1" applyBorder="1" applyAlignment="1">
      <alignment vertical="top" wrapText="1"/>
    </xf>
    <xf numFmtId="0" fontId="11" fillId="0" borderId="0" xfId="0" applyFont="1" applyBorder="1" applyAlignment="1">
      <alignment vertical="top" wrapText="1"/>
    </xf>
    <xf numFmtId="0" fontId="4" fillId="0" borderId="0" xfId="0" applyFont="1" applyBorder="1" applyAlignment="1">
      <alignment vertical="top" wrapText="1"/>
    </xf>
    <xf numFmtId="0" fontId="3" fillId="0" borderId="0" xfId="0" applyFont="1" applyAlignment="1">
      <alignment horizontal="left"/>
    </xf>
    <xf numFmtId="2" fontId="11" fillId="0" borderId="0" xfId="0" applyNumberFormat="1" applyFont="1" applyAlignment="1">
      <alignment vertical="top" wrapText="1"/>
    </xf>
    <xf numFmtId="2" fontId="4" fillId="0" borderId="0" xfId="0" applyNumberFormat="1" applyFont="1" applyAlignment="1">
      <alignment vertical="top" wrapText="1"/>
    </xf>
    <xf numFmtId="2" fontId="11" fillId="0" borderId="0" xfId="0" applyNumberFormat="1" applyFont="1" applyAlignment="1">
      <alignment horizontal="left" vertical="top" wrapText="1"/>
    </xf>
    <xf numFmtId="0" fontId="18" fillId="0" borderId="0" xfId="0" applyFont="1" applyFill="1" applyBorder="1" applyAlignment="1">
      <alignment horizontal="center"/>
    </xf>
    <xf numFmtId="0" fontId="5" fillId="0" borderId="3" xfId="0" applyFont="1" applyBorder="1" applyAlignment="1">
      <alignment horizontal="center"/>
    </xf>
    <xf numFmtId="0" fontId="5" fillId="0" borderId="6" xfId="0" applyFont="1" applyBorder="1" applyAlignment="1">
      <alignment horizontal="center"/>
    </xf>
    <xf numFmtId="0" fontId="5" fillId="0" borderId="0" xfId="0" applyFont="1"/>
    <xf numFmtId="0" fontId="3" fillId="0" borderId="0" xfId="0" applyFont="1"/>
    <xf numFmtId="0" fontId="13" fillId="0" borderId="12" xfId="0" applyFont="1" applyBorder="1" applyAlignment="1">
      <alignment horizontal="left" vertical="top" wrapText="1"/>
    </xf>
    <xf numFmtId="0" fontId="2" fillId="0" borderId="13" xfId="1" quotePrefix="1" applyBorder="1"/>
    <xf numFmtId="0" fontId="0" fillId="0" borderId="14" xfId="0" applyBorder="1" applyAlignment="1">
      <alignment vertical="top" wrapText="1"/>
    </xf>
    <xf numFmtId="0" fontId="13" fillId="0" borderId="15" xfId="0" applyFont="1" applyBorder="1" applyAlignment="1">
      <alignment horizontal="left" vertical="top" wrapText="1"/>
    </xf>
    <xf numFmtId="0" fontId="2" fillId="0" borderId="16" xfId="1" quotePrefix="1" applyBorder="1"/>
    <xf numFmtId="0" fontId="0" fillId="0" borderId="17" xfId="0" applyBorder="1" applyAlignment="1">
      <alignment vertical="top" wrapText="1"/>
    </xf>
    <xf numFmtId="0" fontId="1" fillId="0" borderId="17" xfId="0" applyFont="1" applyBorder="1" applyAlignment="1">
      <alignment vertical="top" wrapText="1"/>
    </xf>
    <xf numFmtId="0" fontId="13" fillId="0" borderId="15" xfId="0" applyFont="1" applyBorder="1" applyAlignment="1">
      <alignment vertical="top" wrapText="1"/>
    </xf>
    <xf numFmtId="0" fontId="0" fillId="0" borderId="15" xfId="0" applyBorder="1" applyAlignment="1">
      <alignment vertical="top" wrapText="1"/>
    </xf>
    <xf numFmtId="0" fontId="0" fillId="0" borderId="16" xfId="0" applyBorder="1"/>
    <xf numFmtId="0" fontId="13" fillId="0" borderId="15" xfId="0" applyFont="1" applyBorder="1" applyAlignment="1">
      <alignment vertical="top" wrapText="1"/>
    </xf>
    <xf numFmtId="0" fontId="0" fillId="0" borderId="18" xfId="0" applyBorder="1"/>
    <xf numFmtId="0" fontId="2" fillId="0" borderId="19" xfId="1" quotePrefix="1" applyBorder="1"/>
    <xf numFmtId="0" fontId="1" fillId="0" borderId="20" xfId="0" applyFont="1" applyBorder="1" applyAlignment="1">
      <alignment vertical="top" wrapText="1"/>
    </xf>
  </cellXfs>
  <cellStyles count="3">
    <cellStyle name="Hipervínculo" xfId="1" builtinId="8"/>
    <cellStyle name="Millares" xfId="2" builtinId="3"/>
    <cellStyle name="Normal" xfId="0" builtinId="0"/>
  </cellStyles>
  <dxfs count="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 Id="rId30" Type="http://schemas.openxmlformats.org/officeDocument/2006/relationships/customXml" Target="../customXml/item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87DFC5-6CB5-484A-8730-A87B098580A0}">
  <dimension ref="A1:E32"/>
  <sheetViews>
    <sheetView tabSelected="1" zoomScale="90" zoomScaleNormal="90" workbookViewId="0">
      <selection activeCell="C4" sqref="C4"/>
    </sheetView>
  </sheetViews>
  <sheetFormatPr baseColWidth="10" defaultRowHeight="15" x14ac:dyDescent="0.25"/>
  <cols>
    <col min="1" max="1" width="32" customWidth="1"/>
    <col min="2" max="2" width="5.85546875" customWidth="1"/>
    <col min="3" max="3" width="138.28515625" customWidth="1"/>
  </cols>
  <sheetData>
    <row r="1" spans="1:5" x14ac:dyDescent="0.25">
      <c r="A1" s="216" t="s">
        <v>129</v>
      </c>
      <c r="B1" s="216"/>
      <c r="C1" s="216"/>
      <c r="D1" s="215"/>
      <c r="E1" s="215"/>
    </row>
    <row r="2" spans="1:5" x14ac:dyDescent="0.25">
      <c r="A2" s="207"/>
      <c r="B2" s="207"/>
      <c r="C2" s="208"/>
    </row>
    <row r="3" spans="1:5" x14ac:dyDescent="0.25">
      <c r="A3" s="217" t="s">
        <v>128</v>
      </c>
      <c r="B3" s="217"/>
      <c r="C3" s="217"/>
    </row>
    <row r="5" spans="1:5" x14ac:dyDescent="0.25">
      <c r="A5" s="237" t="s">
        <v>186</v>
      </c>
      <c r="B5" s="238" t="s">
        <v>232</v>
      </c>
      <c r="C5" s="239" t="s">
        <v>191</v>
      </c>
    </row>
    <row r="6" spans="1:5" x14ac:dyDescent="0.25">
      <c r="A6" s="240"/>
      <c r="B6" s="241" t="s">
        <v>233</v>
      </c>
      <c r="C6" s="242" t="s">
        <v>192</v>
      </c>
    </row>
    <row r="7" spans="1:5" x14ac:dyDescent="0.25">
      <c r="A7" s="240"/>
      <c r="B7" s="241" t="s">
        <v>234</v>
      </c>
      <c r="C7" s="242" t="s">
        <v>193</v>
      </c>
    </row>
    <row r="8" spans="1:5" ht="30" x14ac:dyDescent="0.25">
      <c r="A8" s="240"/>
      <c r="B8" s="241" t="s">
        <v>235</v>
      </c>
      <c r="C8" s="242" t="s">
        <v>194</v>
      </c>
    </row>
    <row r="9" spans="1:5" x14ac:dyDescent="0.25">
      <c r="A9" s="240"/>
      <c r="B9" s="241" t="s">
        <v>236</v>
      </c>
      <c r="C9" s="243" t="s">
        <v>195</v>
      </c>
    </row>
    <row r="10" spans="1:5" x14ac:dyDescent="0.25">
      <c r="A10" s="240"/>
      <c r="B10" s="241" t="s">
        <v>237</v>
      </c>
      <c r="C10" s="243" t="s">
        <v>196</v>
      </c>
    </row>
    <row r="11" spans="1:5" x14ac:dyDescent="0.25">
      <c r="A11" s="244" t="s">
        <v>187</v>
      </c>
      <c r="B11" s="241" t="s">
        <v>238</v>
      </c>
      <c r="C11" s="243" t="s">
        <v>197</v>
      </c>
    </row>
    <row r="12" spans="1:5" x14ac:dyDescent="0.25">
      <c r="A12" s="244"/>
      <c r="B12" s="241" t="s">
        <v>239</v>
      </c>
      <c r="C12" s="243" t="s">
        <v>198</v>
      </c>
    </row>
    <row r="13" spans="1:5" x14ac:dyDescent="0.25">
      <c r="A13" s="244"/>
      <c r="B13" s="241" t="s">
        <v>240</v>
      </c>
      <c r="C13" s="243" t="s">
        <v>199</v>
      </c>
    </row>
    <row r="14" spans="1:5" x14ac:dyDescent="0.25">
      <c r="A14" s="244"/>
      <c r="B14" s="241" t="s">
        <v>241</v>
      </c>
      <c r="C14" s="243" t="s">
        <v>200</v>
      </c>
    </row>
    <row r="15" spans="1:5" x14ac:dyDescent="0.25">
      <c r="A15" s="244"/>
      <c r="B15" s="241" t="s">
        <v>242</v>
      </c>
      <c r="C15" s="243" t="s">
        <v>201</v>
      </c>
    </row>
    <row r="16" spans="1:5" x14ac:dyDescent="0.25">
      <c r="A16" s="244"/>
      <c r="B16" s="241" t="s">
        <v>243</v>
      </c>
      <c r="C16" s="243" t="s">
        <v>202</v>
      </c>
    </row>
    <row r="17" spans="1:3" x14ac:dyDescent="0.25">
      <c r="A17" s="244"/>
      <c r="B17" s="241" t="s">
        <v>244</v>
      </c>
      <c r="C17" s="243" t="s">
        <v>203</v>
      </c>
    </row>
    <row r="18" spans="1:3" x14ac:dyDescent="0.25">
      <c r="A18" s="244"/>
      <c r="B18" s="241" t="s">
        <v>245</v>
      </c>
      <c r="C18" s="243" t="s">
        <v>204</v>
      </c>
    </row>
    <row r="19" spans="1:3" x14ac:dyDescent="0.25">
      <c r="A19" s="244"/>
      <c r="B19" s="241" t="s">
        <v>246</v>
      </c>
      <c r="C19" s="243" t="s">
        <v>205</v>
      </c>
    </row>
    <row r="20" spans="1:3" ht="30" x14ac:dyDescent="0.25">
      <c r="A20" s="244"/>
      <c r="B20" s="241" t="s">
        <v>247</v>
      </c>
      <c r="C20" s="243" t="s">
        <v>206</v>
      </c>
    </row>
    <row r="21" spans="1:3" ht="30" x14ac:dyDescent="0.25">
      <c r="A21" s="244"/>
      <c r="B21" s="241" t="s">
        <v>248</v>
      </c>
      <c r="C21" s="243" t="s">
        <v>207</v>
      </c>
    </row>
    <row r="22" spans="1:3" ht="30" x14ac:dyDescent="0.25">
      <c r="A22" s="244"/>
      <c r="B22" s="241" t="s">
        <v>249</v>
      </c>
      <c r="C22" s="243" t="s">
        <v>208</v>
      </c>
    </row>
    <row r="23" spans="1:3" ht="30" x14ac:dyDescent="0.25">
      <c r="A23" s="244" t="s">
        <v>188</v>
      </c>
      <c r="B23" s="241" t="s">
        <v>250</v>
      </c>
      <c r="C23" s="243" t="s">
        <v>209</v>
      </c>
    </row>
    <row r="24" spans="1:3" ht="30" x14ac:dyDescent="0.25">
      <c r="A24" s="245"/>
      <c r="B24" s="246"/>
      <c r="C24" s="243" t="s">
        <v>210</v>
      </c>
    </row>
    <row r="25" spans="1:3" ht="30" x14ac:dyDescent="0.25">
      <c r="A25" s="245"/>
      <c r="B25" s="241" t="s">
        <v>251</v>
      </c>
      <c r="C25" s="243" t="s">
        <v>211</v>
      </c>
    </row>
    <row r="26" spans="1:3" ht="30" x14ac:dyDescent="0.25">
      <c r="A26" s="245"/>
      <c r="B26" s="246"/>
      <c r="C26" s="243" t="s">
        <v>212</v>
      </c>
    </row>
    <row r="27" spans="1:3" ht="30" x14ac:dyDescent="0.25">
      <c r="A27" s="245"/>
      <c r="B27" s="241" t="s">
        <v>252</v>
      </c>
      <c r="C27" s="243" t="s">
        <v>213</v>
      </c>
    </row>
    <row r="28" spans="1:3" ht="30" x14ac:dyDescent="0.25">
      <c r="A28" s="245"/>
      <c r="B28" s="246"/>
      <c r="C28" s="243" t="s">
        <v>214</v>
      </c>
    </row>
    <row r="29" spans="1:3" x14ac:dyDescent="0.25">
      <c r="A29" s="245"/>
      <c r="B29" s="241" t="s">
        <v>253</v>
      </c>
      <c r="C29" s="243" t="s">
        <v>215</v>
      </c>
    </row>
    <row r="30" spans="1:3" x14ac:dyDescent="0.25">
      <c r="A30" s="245"/>
      <c r="B30" s="246"/>
      <c r="C30" s="243" t="s">
        <v>216</v>
      </c>
    </row>
    <row r="31" spans="1:3" x14ac:dyDescent="0.25">
      <c r="A31" s="247" t="s">
        <v>185</v>
      </c>
      <c r="B31" s="241" t="s">
        <v>254</v>
      </c>
      <c r="C31" s="243" t="s">
        <v>217</v>
      </c>
    </row>
    <row r="32" spans="1:3" x14ac:dyDescent="0.25">
      <c r="A32" s="248"/>
      <c r="B32" s="249" t="s">
        <v>255</v>
      </c>
      <c r="C32" s="250" t="s">
        <v>218</v>
      </c>
    </row>
  </sheetData>
  <mergeCells count="4">
    <mergeCell ref="A3:C3"/>
    <mergeCell ref="A5:A10"/>
    <mergeCell ref="A11:A22"/>
    <mergeCell ref="A23:A30"/>
  </mergeCells>
  <hyperlinks>
    <hyperlink ref="B5" location="'1'!A1" display="'1" xr:uid="{BE761757-53B0-438B-8A88-175DBC33A10F}"/>
    <hyperlink ref="B6" location="'2'!A1" display="'2" xr:uid="{B6164122-33FC-4C9C-9D23-518DCEE6426C}"/>
    <hyperlink ref="B7" location="'3'!A1" display="'3" xr:uid="{BC7574BC-E9CB-411F-AE7C-020BCBB5E23B}"/>
    <hyperlink ref="B8" location="'4'!A1" display="'4" xr:uid="{D44B289F-4217-449D-9C38-645EE274E8DD}"/>
    <hyperlink ref="B9" location="'5'!A1" display="'5" xr:uid="{336C8194-26D0-44CA-96C7-94EE98C92CBA}"/>
    <hyperlink ref="B10" location="'6'!A1" display="'6" xr:uid="{7B74D288-E233-4DEF-A80E-7CE50D801F77}"/>
    <hyperlink ref="B11" location="'7'!A1" display="'7" xr:uid="{84003EFA-3F23-4B21-A44F-516DEAB1BB99}"/>
    <hyperlink ref="B12" location="'8'!A1" display="'8" xr:uid="{250DAC8D-F47A-4412-997F-9DDC3EB76A80}"/>
    <hyperlink ref="B13" location="'9'!A1" display="'9" xr:uid="{0A8D920D-1249-4964-B0AE-5F4AF3DD484B}"/>
    <hyperlink ref="B14" location="'10'!A1" display="'10" xr:uid="{14F19A7A-80DC-47D2-8A00-5C10749A6CCB}"/>
    <hyperlink ref="B15" location="'11'!A1" display="'11" xr:uid="{98D5CA32-3DDD-4327-9036-0765436A38FE}"/>
    <hyperlink ref="B16" location="'12'!A1" display="'12" xr:uid="{47A41A86-7F81-4A5A-A7B9-9428F71990A5}"/>
    <hyperlink ref="B17" location="'13'!A1" display="'13" xr:uid="{F1783C71-3B91-472E-85EC-14AF065D3EB1}"/>
    <hyperlink ref="B18" location="'14'!A1" display="'14" xr:uid="{7C9B69E3-DFA0-454F-A1C6-83746FE1A7D4}"/>
    <hyperlink ref="B19" location="'15'!A1" display="'15" xr:uid="{82CD33DF-FC58-44EA-9D77-EF0F68E0DA8B}"/>
    <hyperlink ref="B20" location="'16'!A1" display="'16" xr:uid="{5D9FB926-1C27-4E39-8B81-EFF40B1851C2}"/>
    <hyperlink ref="B21" location="'17'!A1" display="'17" xr:uid="{405D3C11-DAD9-4D0A-B520-403869F96458}"/>
    <hyperlink ref="B22" location="'18'!A1" display="'18" xr:uid="{FE0A65E4-04D0-4DC7-8604-F773A96151D4}"/>
    <hyperlink ref="B23" location="'19'!A1" display="'19" xr:uid="{9A389B53-DD00-4F1E-8645-331366C36951}"/>
    <hyperlink ref="B25" location="'20'!A1" display="'20" xr:uid="{474EB19B-5B2A-4164-A50B-7A935F77C7CF}"/>
    <hyperlink ref="B27" location="'21'!A1" display="'21" xr:uid="{59119462-C5F4-4EC8-B3A5-616ED2AE244A}"/>
    <hyperlink ref="B29" location="'22'!A1" display="'22" xr:uid="{A24057EB-D656-4531-9A7A-8D8C34587B9D}"/>
    <hyperlink ref="B31" location="'23'!A1" display="'23" xr:uid="{C1210C61-6778-4888-8370-63B53AE2F18D}"/>
    <hyperlink ref="B32" location="'24'!A1" display="'24" xr:uid="{CB9312A8-A96E-4B21-8763-012E37684C03}"/>
  </hyperlinks>
  <pageMargins left="0.7" right="0.7" top="0.75" bottom="0.75" header="0.3" footer="0.3"/>
  <pageSetup orientation="portrait"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T18"/>
  <sheetViews>
    <sheetView workbookViewId="0"/>
  </sheetViews>
  <sheetFormatPr baseColWidth="10" defaultRowHeight="15" x14ac:dyDescent="0.25"/>
  <cols>
    <col min="1" max="1" width="19.28515625" customWidth="1"/>
    <col min="2" max="2" width="12.28515625" customWidth="1"/>
    <col min="3" max="9" width="7.7109375" customWidth="1"/>
    <col min="11" max="11" width="19.28515625" customWidth="1"/>
    <col min="12" max="12" width="12.28515625" customWidth="1"/>
    <col min="13" max="19" width="16.85546875" customWidth="1"/>
  </cols>
  <sheetData>
    <row r="1" spans="1:20" x14ac:dyDescent="0.25">
      <c r="A1" s="214" t="s">
        <v>231</v>
      </c>
    </row>
    <row r="2" spans="1:20" x14ac:dyDescent="0.25">
      <c r="A2" s="2"/>
      <c r="B2" s="2"/>
      <c r="C2" s="108"/>
      <c r="D2" s="108"/>
      <c r="E2" s="108"/>
      <c r="F2" s="108"/>
      <c r="G2" s="108"/>
      <c r="H2" s="186"/>
      <c r="I2" s="108"/>
      <c r="J2" s="108"/>
      <c r="K2" s="108"/>
      <c r="L2" s="117"/>
      <c r="M2" s="108"/>
      <c r="N2" s="108"/>
      <c r="O2" s="108"/>
      <c r="P2" s="108"/>
      <c r="Q2" s="108"/>
      <c r="R2" s="186"/>
      <c r="S2" s="108"/>
    </row>
    <row r="3" spans="1:20" ht="14.45" customHeight="1" x14ac:dyDescent="0.25">
      <c r="A3" s="229" t="s">
        <v>159</v>
      </c>
      <c r="B3" s="229"/>
      <c r="C3" s="229"/>
      <c r="D3" s="229"/>
      <c r="E3" s="229"/>
      <c r="F3" s="229"/>
      <c r="G3" s="229"/>
      <c r="H3" s="229"/>
      <c r="I3" s="229"/>
      <c r="J3" s="108"/>
      <c r="K3" s="229" t="s">
        <v>158</v>
      </c>
      <c r="L3" s="229"/>
      <c r="M3" s="229"/>
      <c r="N3" s="229"/>
      <c r="O3" s="229"/>
      <c r="P3" s="229"/>
      <c r="Q3" s="229"/>
      <c r="R3" s="229"/>
      <c r="S3" s="229"/>
    </row>
    <row r="4" spans="1:20" ht="14.45" customHeight="1" x14ac:dyDescent="0.25">
      <c r="A4" s="229" t="s">
        <v>189</v>
      </c>
      <c r="B4" s="229"/>
      <c r="C4" s="229"/>
      <c r="D4" s="229"/>
      <c r="E4" s="229"/>
      <c r="F4" s="229"/>
      <c r="G4" s="229"/>
      <c r="H4" s="229"/>
      <c r="I4" s="229"/>
      <c r="J4" s="117"/>
      <c r="K4" s="229" t="s">
        <v>189</v>
      </c>
      <c r="L4" s="229"/>
      <c r="M4" s="229"/>
      <c r="N4" s="229"/>
      <c r="O4" s="229"/>
      <c r="P4" s="229"/>
      <c r="Q4" s="229"/>
      <c r="R4" s="229"/>
      <c r="S4" s="229"/>
    </row>
    <row r="5" spans="1:20" ht="14.45" customHeight="1" x14ac:dyDescent="0.25">
      <c r="A5" s="230" t="s">
        <v>15</v>
      </c>
      <c r="B5" s="230"/>
      <c r="C5" s="230"/>
      <c r="D5" s="230"/>
      <c r="E5" s="230"/>
      <c r="F5" s="230"/>
      <c r="G5" s="230"/>
      <c r="H5" s="230"/>
      <c r="I5" s="230"/>
      <c r="J5" s="108"/>
      <c r="K5" s="230" t="s">
        <v>32</v>
      </c>
      <c r="L5" s="230"/>
      <c r="M5" s="230"/>
      <c r="N5" s="230"/>
      <c r="O5" s="230"/>
      <c r="P5" s="230"/>
      <c r="Q5" s="230"/>
      <c r="R5" s="230"/>
      <c r="S5" s="230"/>
    </row>
    <row r="6" spans="1:20" ht="14.45" customHeight="1" x14ac:dyDescent="0.25">
      <c r="A6" s="108"/>
      <c r="B6" s="108"/>
      <c r="C6" s="108"/>
      <c r="D6" s="108"/>
      <c r="E6" s="108"/>
      <c r="F6" s="108"/>
      <c r="G6" s="108"/>
      <c r="H6" s="186"/>
      <c r="I6" s="108"/>
      <c r="J6" s="108"/>
      <c r="K6" s="108"/>
      <c r="L6" s="117"/>
      <c r="M6" s="108"/>
      <c r="N6" s="108"/>
      <c r="O6" s="108"/>
      <c r="P6" s="108"/>
      <c r="Q6" s="108"/>
      <c r="R6" s="186"/>
      <c r="S6" s="108"/>
    </row>
    <row r="7" spans="1:20" ht="14.45" customHeight="1" x14ac:dyDescent="0.25">
      <c r="A7" s="118"/>
      <c r="B7" s="4"/>
      <c r="C7" s="5">
        <v>2006</v>
      </c>
      <c r="D7" s="5">
        <v>2009</v>
      </c>
      <c r="E7" s="5">
        <v>2011</v>
      </c>
      <c r="F7" s="5">
        <v>2013</v>
      </c>
      <c r="G7" s="5">
        <v>2015</v>
      </c>
      <c r="H7" s="5">
        <v>2017</v>
      </c>
      <c r="I7" s="119">
        <v>2020</v>
      </c>
      <c r="J7" s="108"/>
      <c r="K7" s="118"/>
      <c r="L7" s="4"/>
      <c r="M7" s="5">
        <v>2006</v>
      </c>
      <c r="N7" s="5">
        <v>2009</v>
      </c>
      <c r="O7" s="5">
        <v>2011</v>
      </c>
      <c r="P7" s="5">
        <v>2013</v>
      </c>
      <c r="Q7" s="5">
        <v>2015</v>
      </c>
      <c r="R7" s="5">
        <v>2017</v>
      </c>
      <c r="S7" s="119">
        <v>2020</v>
      </c>
    </row>
    <row r="8" spans="1:20" ht="14.45" customHeight="1" x14ac:dyDescent="0.25">
      <c r="A8" s="91"/>
      <c r="B8" s="113"/>
      <c r="C8" s="113"/>
      <c r="D8" s="113"/>
      <c r="E8" s="113"/>
      <c r="F8" s="113"/>
      <c r="G8" s="116"/>
      <c r="H8" s="116"/>
      <c r="I8" s="49"/>
      <c r="J8" s="108"/>
      <c r="K8" s="91"/>
      <c r="L8" s="113"/>
      <c r="M8" s="113"/>
      <c r="N8" s="113"/>
      <c r="O8" s="113"/>
      <c r="P8" s="113"/>
      <c r="Q8" s="116"/>
      <c r="R8" s="116"/>
      <c r="S8" s="49"/>
    </row>
    <row r="9" spans="1:20" ht="14.45" customHeight="1" x14ac:dyDescent="0.25">
      <c r="A9" s="57" t="s">
        <v>39</v>
      </c>
      <c r="B9" s="102" t="s">
        <v>98</v>
      </c>
      <c r="C9" s="136">
        <v>86.454621583563195</v>
      </c>
      <c r="D9" s="136">
        <v>85.059944567316904</v>
      </c>
      <c r="E9" s="136">
        <v>85.109404207531682</v>
      </c>
      <c r="F9" s="136">
        <v>85.628093941231938</v>
      </c>
      <c r="G9" s="136">
        <v>84.678759398716721</v>
      </c>
      <c r="H9" s="136">
        <v>84.872979747046017</v>
      </c>
      <c r="I9" s="137">
        <v>81.502782015382294</v>
      </c>
      <c r="J9" s="108"/>
      <c r="K9" s="57" t="s">
        <v>39</v>
      </c>
      <c r="L9" s="102" t="s">
        <v>98</v>
      </c>
      <c r="M9" s="138">
        <v>1848104285438</v>
      </c>
      <c r="N9" s="138">
        <v>2246772160861</v>
      </c>
      <c r="O9" s="138">
        <v>2579312865840</v>
      </c>
      <c r="P9" s="138">
        <v>3318980782243</v>
      </c>
      <c r="Q9" s="138">
        <v>3843468182860</v>
      </c>
      <c r="R9" s="138">
        <v>4502004658447</v>
      </c>
      <c r="S9" s="139">
        <v>4913119594528</v>
      </c>
    </row>
    <row r="10" spans="1:20" ht="14.45" customHeight="1" x14ac:dyDescent="0.25">
      <c r="A10" s="57"/>
      <c r="B10" s="100" t="s">
        <v>66</v>
      </c>
      <c r="C10" s="136">
        <v>0.36711803663636378</v>
      </c>
      <c r="D10" s="136">
        <v>0.69962401992426748</v>
      </c>
      <c r="E10" s="136">
        <v>0.35216149771709587</v>
      </c>
      <c r="F10" s="136">
        <v>0.30006950989220488</v>
      </c>
      <c r="G10" s="136">
        <v>0.23016233286813911</v>
      </c>
      <c r="H10" s="136">
        <v>0.23792399040042486</v>
      </c>
      <c r="I10" s="137">
        <v>0.26716781906780307</v>
      </c>
      <c r="J10" s="108"/>
      <c r="K10" s="57"/>
      <c r="L10" s="100" t="s">
        <v>66</v>
      </c>
      <c r="M10" s="138">
        <v>43308320635.328606</v>
      </c>
      <c r="N10" s="138">
        <v>52888936605.048958</v>
      </c>
      <c r="O10" s="138">
        <v>81301465179.042938</v>
      </c>
      <c r="P10" s="138">
        <v>79322463824.161057</v>
      </c>
      <c r="Q10" s="138">
        <v>69152895892.916153</v>
      </c>
      <c r="R10" s="138">
        <v>94963893414.655197</v>
      </c>
      <c r="S10" s="139">
        <v>101300128049.1156</v>
      </c>
    </row>
    <row r="11" spans="1:20" ht="14.45" customHeight="1" x14ac:dyDescent="0.25">
      <c r="A11" s="121"/>
      <c r="B11" s="7"/>
      <c r="C11" s="7"/>
      <c r="D11" s="7"/>
      <c r="E11" s="7"/>
      <c r="F11" s="7"/>
      <c r="G11" s="8"/>
      <c r="H11" s="8"/>
      <c r="I11" s="35"/>
      <c r="J11" s="108"/>
      <c r="K11" s="121"/>
      <c r="L11" s="7"/>
      <c r="M11" s="7"/>
      <c r="N11" s="7"/>
      <c r="O11" s="7"/>
      <c r="P11" s="7"/>
      <c r="Q11" s="8"/>
      <c r="R11" s="8"/>
      <c r="S11" s="35"/>
    </row>
    <row r="12" spans="1:20" ht="43.5" customHeight="1" x14ac:dyDescent="0.25">
      <c r="A12" s="219" t="s">
        <v>43</v>
      </c>
      <c r="B12" s="219"/>
      <c r="C12" s="219"/>
      <c r="D12" s="219"/>
      <c r="E12" s="219"/>
      <c r="F12" s="219"/>
      <c r="G12" s="219"/>
      <c r="H12" s="219"/>
      <c r="I12" s="219"/>
      <c r="J12" s="108"/>
      <c r="K12" s="219" t="s">
        <v>43</v>
      </c>
      <c r="L12" s="219"/>
      <c r="M12" s="219"/>
      <c r="N12" s="219"/>
      <c r="O12" s="219"/>
      <c r="P12" s="219"/>
      <c r="Q12" s="219"/>
      <c r="R12" s="219"/>
      <c r="S12" s="219"/>
    </row>
    <row r="13" spans="1:20" ht="14.45" customHeight="1" x14ac:dyDescent="0.25">
      <c r="A13" s="218" t="s">
        <v>224</v>
      </c>
      <c r="B13" s="218"/>
      <c r="C13" s="218"/>
      <c r="D13" s="218"/>
      <c r="E13" s="218"/>
      <c r="F13" s="218"/>
      <c r="G13" s="218"/>
      <c r="H13" s="218"/>
      <c r="I13" s="218"/>
      <c r="J13" s="218"/>
      <c r="K13" s="218" t="s">
        <v>224</v>
      </c>
      <c r="L13" s="218"/>
      <c r="M13" s="218"/>
      <c r="N13" s="218"/>
      <c r="O13" s="218"/>
      <c r="P13" s="218"/>
      <c r="Q13" s="218"/>
      <c r="R13" s="218"/>
      <c r="S13" s="218"/>
      <c r="T13" s="218"/>
    </row>
    <row r="14" spans="1:20" ht="14.45" customHeight="1" x14ac:dyDescent="0.25">
      <c r="A14" s="220" t="s">
        <v>225</v>
      </c>
      <c r="B14" s="220"/>
      <c r="C14" s="220"/>
      <c r="D14" s="220"/>
      <c r="E14" s="220"/>
      <c r="F14" s="220"/>
      <c r="G14" s="220"/>
      <c r="H14" s="220"/>
      <c r="I14" s="220"/>
      <c r="J14" s="211"/>
      <c r="K14" s="220" t="s">
        <v>225</v>
      </c>
      <c r="L14" s="220"/>
      <c r="M14" s="220"/>
      <c r="N14" s="220"/>
      <c r="O14" s="220"/>
      <c r="P14" s="220"/>
      <c r="Q14" s="220"/>
      <c r="R14" s="220"/>
      <c r="S14" s="220"/>
      <c r="T14" s="211"/>
    </row>
    <row r="15" spans="1:20" ht="69" customHeight="1" x14ac:dyDescent="0.25">
      <c r="A15" s="220" t="s">
        <v>223</v>
      </c>
      <c r="B15" s="220"/>
      <c r="C15" s="220"/>
      <c r="D15" s="220"/>
      <c r="E15" s="220"/>
      <c r="F15" s="220"/>
      <c r="G15" s="220"/>
      <c r="H15" s="220"/>
      <c r="I15" s="220"/>
      <c r="J15" s="211"/>
      <c r="K15" s="220" t="s">
        <v>223</v>
      </c>
      <c r="L15" s="220"/>
      <c r="M15" s="220"/>
      <c r="N15" s="220"/>
      <c r="O15" s="220"/>
      <c r="P15" s="220"/>
      <c r="Q15" s="220"/>
      <c r="R15" s="220"/>
      <c r="S15" s="220"/>
      <c r="T15" s="211"/>
    </row>
    <row r="16" spans="1:20" ht="15" customHeight="1" x14ac:dyDescent="0.25">
      <c r="A16" s="220" t="s">
        <v>229</v>
      </c>
      <c r="B16" s="220"/>
      <c r="C16" s="220"/>
      <c r="D16" s="220"/>
      <c r="E16" s="220"/>
      <c r="F16" s="220"/>
      <c r="G16" s="220"/>
      <c r="H16" s="220"/>
      <c r="I16" s="220"/>
      <c r="J16" s="210"/>
      <c r="K16" s="220" t="s">
        <v>229</v>
      </c>
      <c r="L16" s="220"/>
      <c r="M16" s="220"/>
      <c r="N16" s="220"/>
      <c r="O16" s="220"/>
      <c r="P16" s="220"/>
      <c r="Q16" s="220"/>
      <c r="R16" s="220"/>
      <c r="S16" s="220"/>
      <c r="T16" s="210"/>
    </row>
    <row r="17" spans="1:20" x14ac:dyDescent="0.25">
      <c r="A17" s="220" t="s">
        <v>228</v>
      </c>
      <c r="B17" s="220"/>
      <c r="C17" s="220"/>
      <c r="D17" s="220"/>
      <c r="E17" s="220"/>
      <c r="F17" s="220"/>
      <c r="G17" s="220"/>
      <c r="H17" s="220"/>
      <c r="I17" s="220"/>
      <c r="J17" s="212"/>
      <c r="K17" s="220" t="s">
        <v>228</v>
      </c>
      <c r="L17" s="220"/>
      <c r="M17" s="220"/>
      <c r="N17" s="220"/>
      <c r="O17" s="220"/>
      <c r="P17" s="220"/>
      <c r="Q17" s="220"/>
      <c r="R17" s="220"/>
      <c r="S17" s="220"/>
      <c r="T17" s="212"/>
    </row>
    <row r="18" spans="1:20" x14ac:dyDescent="0.25">
      <c r="L18" s="198"/>
    </row>
  </sheetData>
  <mergeCells count="18">
    <mergeCell ref="A12:I12"/>
    <mergeCell ref="K12:S12"/>
    <mergeCell ref="K14:S14"/>
    <mergeCell ref="A13:J13"/>
    <mergeCell ref="A14:I14"/>
    <mergeCell ref="A3:I3"/>
    <mergeCell ref="K3:S3"/>
    <mergeCell ref="A5:I5"/>
    <mergeCell ref="K5:S5"/>
    <mergeCell ref="A4:I4"/>
    <mergeCell ref="K4:S4"/>
    <mergeCell ref="A16:I16"/>
    <mergeCell ref="A17:I17"/>
    <mergeCell ref="K13:T13"/>
    <mergeCell ref="K15:S15"/>
    <mergeCell ref="K16:S16"/>
    <mergeCell ref="K17:S17"/>
    <mergeCell ref="A15:I15"/>
  </mergeCells>
  <conditionalFormatting sqref="L17:L18">
    <cfRule type="cellIs" dxfId="5" priority="1" operator="greaterThan">
      <formula>1.96</formula>
    </cfRule>
  </conditionalFormatting>
  <hyperlinks>
    <hyperlink ref="A1" location="Indice!A1" display="Indice" xr:uid="{7BED4AD6-2FE3-44B9-B9F5-07C90BCE3470}"/>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X40"/>
  <sheetViews>
    <sheetView workbookViewId="0"/>
  </sheetViews>
  <sheetFormatPr baseColWidth="10" defaultColWidth="11.5703125" defaultRowHeight="12.75" x14ac:dyDescent="0.2"/>
  <cols>
    <col min="1" max="1" width="11.7109375" style="1" customWidth="1"/>
    <col min="2" max="2" width="19.140625" style="1" customWidth="1"/>
    <col min="3" max="3" width="12.28515625" style="45" customWidth="1"/>
    <col min="4" max="8" width="7.7109375" style="1" customWidth="1"/>
    <col min="9" max="9" width="7.7109375" style="186" customWidth="1"/>
    <col min="10" max="10" width="7.7109375" style="1" customWidth="1"/>
    <col min="11" max="11" width="11.5703125" style="1"/>
    <col min="12" max="12" width="11.7109375" style="1" customWidth="1"/>
    <col min="13" max="13" width="19.140625" style="1" customWidth="1"/>
    <col min="14" max="14" width="12.28515625" style="117" customWidth="1"/>
    <col min="15" max="19" width="17.85546875" style="1" customWidth="1"/>
    <col min="20" max="20" width="17.85546875" style="186" customWidth="1"/>
    <col min="21" max="21" width="17.85546875" style="1" customWidth="1"/>
    <col min="22" max="16384" width="11.5703125" style="1"/>
  </cols>
  <sheetData>
    <row r="1" spans="1:23" s="212" customFormat="1" ht="15" x14ac:dyDescent="0.25">
      <c r="A1" s="214" t="s">
        <v>231</v>
      </c>
    </row>
    <row r="2" spans="1:23" x14ac:dyDescent="0.2">
      <c r="A2" s="2"/>
    </row>
    <row r="3" spans="1:23" ht="13.9" customHeight="1" x14ac:dyDescent="0.2">
      <c r="A3" s="229" t="s">
        <v>160</v>
      </c>
      <c r="B3" s="229"/>
      <c r="C3" s="229"/>
      <c r="D3" s="229"/>
      <c r="E3" s="229"/>
      <c r="F3" s="229"/>
      <c r="G3" s="229"/>
      <c r="H3" s="229"/>
      <c r="I3" s="229"/>
      <c r="J3" s="229"/>
      <c r="L3" s="229" t="s">
        <v>161</v>
      </c>
      <c r="M3" s="229"/>
      <c r="N3" s="229"/>
      <c r="O3" s="229"/>
      <c r="P3" s="229"/>
      <c r="Q3" s="229"/>
      <c r="R3" s="229"/>
      <c r="S3" s="229"/>
      <c r="T3" s="229"/>
      <c r="U3" s="229"/>
    </row>
    <row r="4" spans="1:23" s="117" customFormat="1" ht="13.9" customHeight="1" x14ac:dyDescent="0.2">
      <c r="A4" s="229" t="s">
        <v>189</v>
      </c>
      <c r="B4" s="229"/>
      <c r="C4" s="229"/>
      <c r="D4" s="229"/>
      <c r="E4" s="229"/>
      <c r="F4" s="229"/>
      <c r="G4" s="229"/>
      <c r="H4" s="229"/>
      <c r="I4" s="229"/>
      <c r="J4" s="229"/>
      <c r="L4" s="229" t="s">
        <v>189</v>
      </c>
      <c r="M4" s="229"/>
      <c r="N4" s="229"/>
      <c r="O4" s="229"/>
      <c r="P4" s="229"/>
      <c r="Q4" s="229"/>
      <c r="R4" s="229"/>
      <c r="S4" s="229"/>
      <c r="T4" s="229"/>
      <c r="U4" s="229"/>
    </row>
    <row r="5" spans="1:23" x14ac:dyDescent="0.2">
      <c r="A5" s="230" t="s">
        <v>15</v>
      </c>
      <c r="B5" s="230"/>
      <c r="C5" s="230"/>
      <c r="D5" s="230"/>
      <c r="E5" s="230"/>
      <c r="F5" s="230"/>
      <c r="G5" s="230"/>
      <c r="H5" s="230"/>
      <c r="I5" s="230"/>
      <c r="J5" s="230"/>
      <c r="L5" s="230" t="s">
        <v>32</v>
      </c>
      <c r="M5" s="230"/>
      <c r="N5" s="230"/>
      <c r="O5" s="230"/>
      <c r="P5" s="230"/>
      <c r="Q5" s="230"/>
      <c r="R5" s="230"/>
      <c r="S5" s="230"/>
      <c r="T5" s="230"/>
      <c r="U5" s="230"/>
    </row>
    <row r="6" spans="1:23" x14ac:dyDescent="0.2">
      <c r="L6" s="84"/>
      <c r="M6" s="84"/>
      <c r="O6" s="84"/>
      <c r="P6" s="84"/>
      <c r="Q6" s="84"/>
      <c r="R6" s="84"/>
      <c r="S6" s="84"/>
      <c r="U6" s="84"/>
    </row>
    <row r="7" spans="1:23" x14ac:dyDescent="0.2">
      <c r="A7" s="141"/>
      <c r="B7" s="4"/>
      <c r="C7" s="4"/>
      <c r="D7" s="5">
        <v>2006</v>
      </c>
      <c r="E7" s="5">
        <v>2009</v>
      </c>
      <c r="F7" s="5">
        <v>2011</v>
      </c>
      <c r="G7" s="5">
        <v>2013</v>
      </c>
      <c r="H7" s="5">
        <v>2015</v>
      </c>
      <c r="I7" s="5">
        <v>2017</v>
      </c>
      <c r="J7" s="119">
        <v>2020</v>
      </c>
      <c r="L7" s="141"/>
      <c r="M7" s="4"/>
      <c r="N7" s="4"/>
      <c r="O7" s="5">
        <v>2006</v>
      </c>
      <c r="P7" s="5">
        <v>2009</v>
      </c>
      <c r="Q7" s="5">
        <v>2011</v>
      </c>
      <c r="R7" s="5">
        <v>2013</v>
      </c>
      <c r="S7" s="5">
        <v>2015</v>
      </c>
      <c r="T7" s="5">
        <v>2017</v>
      </c>
      <c r="U7" s="119">
        <v>2020</v>
      </c>
    </row>
    <row r="8" spans="1:23" x14ac:dyDescent="0.2">
      <c r="A8" s="37"/>
      <c r="B8" s="113"/>
      <c r="C8" s="113"/>
      <c r="D8" s="113"/>
      <c r="E8" s="10"/>
      <c r="F8" s="10"/>
      <c r="G8" s="10"/>
      <c r="H8" s="116"/>
      <c r="I8" s="116"/>
      <c r="J8" s="49"/>
      <c r="L8" s="37"/>
      <c r="M8" s="113"/>
      <c r="N8" s="113"/>
      <c r="O8" s="113"/>
      <c r="P8" s="10"/>
      <c r="Q8" s="10"/>
      <c r="R8" s="10"/>
      <c r="S8" s="116"/>
      <c r="T8" s="116"/>
      <c r="U8" s="49"/>
    </row>
    <row r="9" spans="1:23" ht="15" customHeight="1" x14ac:dyDescent="0.2">
      <c r="A9" s="57" t="s">
        <v>16</v>
      </c>
      <c r="B9" s="92" t="s">
        <v>137</v>
      </c>
      <c r="C9" s="102" t="s">
        <v>98</v>
      </c>
      <c r="D9" s="142">
        <v>98.864831729480514</v>
      </c>
      <c r="E9" s="39">
        <v>97.307536927420855</v>
      </c>
      <c r="F9" s="39">
        <v>97.684925327440382</v>
      </c>
      <c r="G9" s="39">
        <v>97.493467951600152</v>
      </c>
      <c r="H9" s="39">
        <v>97.284753811262036</v>
      </c>
      <c r="I9" s="39">
        <v>97.139891569772558</v>
      </c>
      <c r="J9" s="134">
        <v>94.987888346982913</v>
      </c>
      <c r="K9" s="117"/>
      <c r="L9" s="57" t="s">
        <v>16</v>
      </c>
      <c r="M9" s="92" t="s">
        <v>137</v>
      </c>
      <c r="N9" s="102" t="s">
        <v>98</v>
      </c>
      <c r="O9" s="144">
        <v>1975741246537</v>
      </c>
      <c r="P9" s="40">
        <v>2448222414049</v>
      </c>
      <c r="Q9" s="40">
        <v>2789282314380</v>
      </c>
      <c r="R9" s="40">
        <v>3577794179241</v>
      </c>
      <c r="S9" s="40">
        <v>4175877122013</v>
      </c>
      <c r="T9" s="40">
        <v>4857575965008</v>
      </c>
      <c r="U9" s="131">
        <v>5565144623863</v>
      </c>
      <c r="V9" s="117"/>
      <c r="W9" s="117"/>
    </row>
    <row r="10" spans="1:23" s="45" customFormat="1" ht="15" customHeight="1" x14ac:dyDescent="0.2">
      <c r="A10" s="37"/>
      <c r="B10" s="92"/>
      <c r="C10" s="100" t="s">
        <v>66</v>
      </c>
      <c r="D10" s="142">
        <v>4.1077148019261336E-2</v>
      </c>
      <c r="E10" s="142">
        <v>9.7131827274591812E-2</v>
      </c>
      <c r="F10" s="142">
        <v>8.6048098558260955E-2</v>
      </c>
      <c r="G10" s="142">
        <v>7.1453964119483224E-2</v>
      </c>
      <c r="H10" s="142">
        <v>6.0850249028818477E-2</v>
      </c>
      <c r="I10" s="142">
        <v>7.1452283210461265E-2</v>
      </c>
      <c r="J10" s="134">
        <v>0.11165560948490068</v>
      </c>
      <c r="K10" s="117"/>
      <c r="L10" s="37"/>
      <c r="M10" s="92"/>
      <c r="N10" s="100" t="s">
        <v>66</v>
      </c>
      <c r="O10" s="144">
        <v>45892785111.733284</v>
      </c>
      <c r="P10" s="144">
        <v>62230513085.533272</v>
      </c>
      <c r="Q10" s="144">
        <v>93905102030.159119</v>
      </c>
      <c r="R10" s="144">
        <v>90335230586.396561</v>
      </c>
      <c r="S10" s="144">
        <v>76435946539.662903</v>
      </c>
      <c r="T10" s="144">
        <v>99258617240.172684</v>
      </c>
      <c r="U10" s="131">
        <v>111814885336.77888</v>
      </c>
      <c r="V10" s="117"/>
      <c r="W10" s="117"/>
    </row>
    <row r="11" spans="1:23" ht="15" customHeight="1" x14ac:dyDescent="0.2">
      <c r="A11" s="37"/>
      <c r="B11" s="92" t="s">
        <v>54</v>
      </c>
      <c r="C11" s="102" t="s">
        <v>98</v>
      </c>
      <c r="D11" s="142">
        <v>1.1351682705186872</v>
      </c>
      <c r="E11" s="39">
        <v>2.6924630725792298</v>
      </c>
      <c r="F11" s="39">
        <v>2.3150746725605718</v>
      </c>
      <c r="G11" s="39">
        <v>2.5065320484000324</v>
      </c>
      <c r="H11" s="39">
        <v>2.7152461887379649</v>
      </c>
      <c r="I11" s="39">
        <v>2.8601084302274384</v>
      </c>
      <c r="J11" s="134">
        <v>5.0121116565673081</v>
      </c>
      <c r="K11" s="117"/>
      <c r="L11" s="37"/>
      <c r="M11" s="92" t="s">
        <v>54</v>
      </c>
      <c r="N11" s="102" t="s">
        <v>98</v>
      </c>
      <c r="O11" s="144">
        <v>22685506409</v>
      </c>
      <c r="P11" s="40">
        <v>67741396519</v>
      </c>
      <c r="Q11" s="40">
        <v>66104333079</v>
      </c>
      <c r="R11" s="40">
        <v>91984170440</v>
      </c>
      <c r="S11" s="40">
        <v>116549424679.48242</v>
      </c>
      <c r="T11" s="40">
        <v>143022539386</v>
      </c>
      <c r="U11" s="131">
        <v>293649292822</v>
      </c>
      <c r="V11" s="117"/>
      <c r="W11" s="117"/>
    </row>
    <row r="12" spans="1:23" s="45" customFormat="1" ht="15" customHeight="1" x14ac:dyDescent="0.2">
      <c r="A12" s="37"/>
      <c r="B12" s="92"/>
      <c r="C12" s="100" t="s">
        <v>66</v>
      </c>
      <c r="D12" s="39">
        <v>4.1077148019261364E-2</v>
      </c>
      <c r="E12" s="39">
        <v>9.7131827274591881E-2</v>
      </c>
      <c r="F12" s="39">
        <v>8.6048098558260955E-2</v>
      </c>
      <c r="G12" s="39">
        <v>7.1453964119483182E-2</v>
      </c>
      <c r="H12" s="39">
        <v>6.0850249028818526E-2</v>
      </c>
      <c r="I12" s="39">
        <v>7.1452283210461279E-2</v>
      </c>
      <c r="J12" s="134">
        <v>0.11165560754159078</v>
      </c>
      <c r="K12" s="117"/>
      <c r="L12" s="37"/>
      <c r="M12" s="92"/>
      <c r="N12" s="100" t="s">
        <v>66</v>
      </c>
      <c r="O12" s="40">
        <v>455459237.72565633</v>
      </c>
      <c r="P12" s="40">
        <v>1210148769.421438</v>
      </c>
      <c r="Q12" s="40">
        <v>2048220101.1518202</v>
      </c>
      <c r="R12" s="40">
        <v>2370943462.3533053</v>
      </c>
      <c r="S12" s="40">
        <v>1695679682.0052671</v>
      </c>
      <c r="T12" s="40">
        <v>2100262231.4723787</v>
      </c>
      <c r="U12" s="131">
        <v>4413051379.2180557</v>
      </c>
      <c r="V12" s="117"/>
      <c r="W12" s="117"/>
    </row>
    <row r="13" spans="1:23" ht="15" customHeight="1" x14ac:dyDescent="0.2">
      <c r="A13" s="37"/>
      <c r="B13" s="92" t="s">
        <v>138</v>
      </c>
      <c r="C13" s="102" t="s">
        <v>98</v>
      </c>
      <c r="D13" s="142">
        <v>100</v>
      </c>
      <c r="E13" s="39">
        <v>100</v>
      </c>
      <c r="F13" s="39">
        <v>100</v>
      </c>
      <c r="G13" s="39">
        <v>100.00000000000001</v>
      </c>
      <c r="H13" s="39">
        <v>100.00000000000001</v>
      </c>
      <c r="I13" s="39">
        <v>100.00000000000001</v>
      </c>
      <c r="J13" s="134">
        <v>100.00000000000001</v>
      </c>
      <c r="K13" s="117"/>
      <c r="L13" s="37"/>
      <c r="M13" s="92" t="s">
        <v>138</v>
      </c>
      <c r="N13" s="102" t="s">
        <v>98</v>
      </c>
      <c r="O13" s="144">
        <v>1998426752946</v>
      </c>
      <c r="P13" s="40">
        <v>2515963810568</v>
      </c>
      <c r="Q13" s="40">
        <v>2855386647459</v>
      </c>
      <c r="R13" s="40">
        <v>3669778349681</v>
      </c>
      <c r="S13" s="40">
        <v>4292426546692.4824</v>
      </c>
      <c r="T13" s="40">
        <v>5000598504394</v>
      </c>
      <c r="U13" s="131">
        <v>5858793916477</v>
      </c>
      <c r="V13" s="117"/>
      <c r="W13" s="117"/>
    </row>
    <row r="14" spans="1:23" ht="15" customHeight="1" x14ac:dyDescent="0.2">
      <c r="A14" s="37"/>
      <c r="B14" s="92"/>
      <c r="C14" s="100"/>
      <c r="D14" s="97"/>
      <c r="E14" s="62"/>
      <c r="F14" s="62"/>
      <c r="G14" s="62"/>
      <c r="H14" s="39"/>
      <c r="I14" s="39"/>
      <c r="J14" s="134"/>
      <c r="K14" s="117"/>
      <c r="L14" s="37"/>
      <c r="M14" s="92"/>
      <c r="N14" s="100" t="s">
        <v>66</v>
      </c>
      <c r="O14" s="144">
        <v>45840051029.296463</v>
      </c>
      <c r="P14" s="40">
        <v>62167801339.453316</v>
      </c>
      <c r="Q14" s="40">
        <v>94743023006.330872</v>
      </c>
      <c r="R14" s="40">
        <v>91387059566.895721</v>
      </c>
      <c r="S14" s="40">
        <v>76505823791.639038</v>
      </c>
      <c r="T14" s="40">
        <v>99182018271.546951</v>
      </c>
      <c r="U14" s="131">
        <v>112481034094.56308</v>
      </c>
      <c r="V14" s="117"/>
      <c r="W14" s="117"/>
    </row>
    <row r="15" spans="1:23" ht="15" customHeight="1" x14ac:dyDescent="0.2">
      <c r="A15" s="37"/>
      <c r="B15" s="92"/>
      <c r="C15" s="92"/>
      <c r="D15" s="92"/>
      <c r="E15" s="10"/>
      <c r="F15" s="10"/>
      <c r="G15" s="10"/>
      <c r="H15" s="39"/>
      <c r="I15" s="39"/>
      <c r="J15" s="134"/>
      <c r="K15" s="117"/>
      <c r="L15" s="37"/>
      <c r="M15" s="92"/>
      <c r="N15" s="92"/>
      <c r="O15" s="92"/>
      <c r="P15" s="10"/>
      <c r="Q15" s="10"/>
      <c r="R15" s="10"/>
      <c r="S15" s="39"/>
      <c r="T15" s="39"/>
      <c r="U15" s="131"/>
      <c r="V15" s="117"/>
      <c r="W15" s="117"/>
    </row>
    <row r="16" spans="1:23" ht="15" customHeight="1" x14ac:dyDescent="0.2">
      <c r="A16" s="57" t="s">
        <v>17</v>
      </c>
      <c r="B16" s="92" t="s">
        <v>0</v>
      </c>
      <c r="C16" s="102" t="s">
        <v>98</v>
      </c>
      <c r="D16" s="142">
        <v>94.821970941479563</v>
      </c>
      <c r="E16" s="39">
        <v>90.487961960269104</v>
      </c>
      <c r="F16" s="39">
        <v>92.372089553228719</v>
      </c>
      <c r="G16" s="39">
        <v>91.988723670272577</v>
      </c>
      <c r="H16" s="39">
        <v>92.302986701686905</v>
      </c>
      <c r="I16" s="39">
        <v>92.304750593123615</v>
      </c>
      <c r="J16" s="134">
        <v>88.917526619685574</v>
      </c>
      <c r="K16" s="117"/>
      <c r="L16" s="57" t="s">
        <v>17</v>
      </c>
      <c r="M16" s="92" t="s">
        <v>0</v>
      </c>
      <c r="N16" s="102" t="s">
        <v>98</v>
      </c>
      <c r="O16" s="144">
        <v>161916927875</v>
      </c>
      <c r="P16" s="40">
        <v>193176157617</v>
      </c>
      <c r="Q16" s="40">
        <v>241302718915</v>
      </c>
      <c r="R16" s="40">
        <v>298247700800</v>
      </c>
      <c r="S16" s="40">
        <v>363003950586</v>
      </c>
      <c r="T16" s="40">
        <v>446826769366</v>
      </c>
      <c r="U16" s="131">
        <v>463017204528</v>
      </c>
      <c r="V16" s="117"/>
      <c r="W16" s="117"/>
    </row>
    <row r="17" spans="1:24" s="45" customFormat="1" ht="15" customHeight="1" x14ac:dyDescent="0.2">
      <c r="A17" s="37"/>
      <c r="B17" s="92"/>
      <c r="C17" s="100" t="s">
        <v>66</v>
      </c>
      <c r="D17" s="142">
        <v>0.23702759444339819</v>
      </c>
      <c r="E17" s="142">
        <v>0.5630431513807761</v>
      </c>
      <c r="F17" s="142">
        <v>0.2709494183420566</v>
      </c>
      <c r="G17" s="142">
        <v>0.25002553524366711</v>
      </c>
      <c r="H17" s="142">
        <v>0.2151161305671126</v>
      </c>
      <c r="I17" s="142">
        <v>0.55583364273956204</v>
      </c>
      <c r="J17" s="134">
        <v>0.53946407606747604</v>
      </c>
      <c r="K17" s="117"/>
      <c r="L17" s="37"/>
      <c r="M17" s="92"/>
      <c r="N17" s="100" t="s">
        <v>66</v>
      </c>
      <c r="O17" s="144">
        <v>6374823056.7771378</v>
      </c>
      <c r="P17" s="144">
        <v>14149414862.640404</v>
      </c>
      <c r="Q17" s="144">
        <v>9600992162.0252705</v>
      </c>
      <c r="R17" s="144">
        <v>10153473359.003187</v>
      </c>
      <c r="S17" s="144">
        <v>10636424935.87513</v>
      </c>
      <c r="T17" s="144">
        <v>36294919737.690987</v>
      </c>
      <c r="U17" s="131">
        <v>26300389577.947056</v>
      </c>
      <c r="V17" s="117"/>
      <c r="W17" s="117"/>
    </row>
    <row r="18" spans="1:24" ht="15" customHeight="1" x14ac:dyDescent="0.2">
      <c r="A18" s="37"/>
      <c r="B18" s="92" t="s">
        <v>1</v>
      </c>
      <c r="C18" s="102" t="s">
        <v>98</v>
      </c>
      <c r="D18" s="142">
        <v>5.1780290585205133</v>
      </c>
      <c r="E18" s="39">
        <v>9.5120380397321878</v>
      </c>
      <c r="F18" s="39">
        <v>7.6279104467712129</v>
      </c>
      <c r="G18" s="39">
        <v>8.0112763297273073</v>
      </c>
      <c r="H18" s="39">
        <v>7.6970132983130917</v>
      </c>
      <c r="I18" s="39">
        <v>7.6952494068763935</v>
      </c>
      <c r="J18" s="134">
        <v>11.082473417570068</v>
      </c>
      <c r="K18" s="117"/>
      <c r="L18" s="37"/>
      <c r="M18" s="92" t="s">
        <v>1</v>
      </c>
      <c r="N18" s="102" t="s">
        <v>98</v>
      </c>
      <c r="O18" s="144">
        <v>8841944006</v>
      </c>
      <c r="P18" s="40">
        <v>20306557025</v>
      </c>
      <c r="Q18" s="40">
        <v>19926316914</v>
      </c>
      <c r="R18" s="40">
        <v>25974322183</v>
      </c>
      <c r="S18" s="40">
        <v>30270377317.59082</v>
      </c>
      <c r="T18" s="40">
        <v>37250990982</v>
      </c>
      <c r="U18" s="131">
        <v>57709385946</v>
      </c>
      <c r="V18" s="117"/>
      <c r="W18" s="117"/>
    </row>
    <row r="19" spans="1:24" s="45" customFormat="1" ht="15" customHeight="1" x14ac:dyDescent="0.2">
      <c r="A19" s="37"/>
      <c r="B19" s="92"/>
      <c r="C19" s="100" t="s">
        <v>66</v>
      </c>
      <c r="D19" s="142">
        <v>0.23702759444339827</v>
      </c>
      <c r="E19" s="142">
        <v>0.56304315138077587</v>
      </c>
      <c r="F19" s="142">
        <v>0.27094941834205649</v>
      </c>
      <c r="G19" s="142">
        <v>0.25002553524366722</v>
      </c>
      <c r="H19" s="142">
        <v>0.2151161305671126</v>
      </c>
      <c r="I19" s="142">
        <v>0.55583364273956182</v>
      </c>
      <c r="J19" s="134">
        <v>0.53946407034226773</v>
      </c>
      <c r="K19" s="117"/>
      <c r="L19" s="37"/>
      <c r="M19" s="92"/>
      <c r="N19" s="100" t="s">
        <v>66</v>
      </c>
      <c r="O19" s="144">
        <v>151152495.14543012</v>
      </c>
      <c r="P19" s="144">
        <v>462281418.83281767</v>
      </c>
      <c r="Q19" s="144">
        <v>633887832.49482429</v>
      </c>
      <c r="R19" s="144">
        <v>684711092.93632197</v>
      </c>
      <c r="S19" s="144">
        <v>760694880.61496603</v>
      </c>
      <c r="T19" s="144">
        <v>1057473257.6972752</v>
      </c>
      <c r="U19" s="131">
        <v>1698041464.2014244</v>
      </c>
      <c r="V19" s="117"/>
      <c r="W19" s="117"/>
    </row>
    <row r="20" spans="1:24" ht="15" customHeight="1" x14ac:dyDescent="0.2">
      <c r="A20" s="37"/>
      <c r="B20" s="92" t="s">
        <v>2</v>
      </c>
      <c r="C20" s="102" t="s">
        <v>98</v>
      </c>
      <c r="D20" s="142">
        <v>100</v>
      </c>
      <c r="E20" s="39">
        <v>100</v>
      </c>
      <c r="F20" s="39">
        <v>100</v>
      </c>
      <c r="G20" s="39">
        <v>100</v>
      </c>
      <c r="H20" s="39">
        <v>100</v>
      </c>
      <c r="I20" s="39">
        <v>100</v>
      </c>
      <c r="J20" s="134">
        <v>100</v>
      </c>
      <c r="K20" s="117"/>
      <c r="L20" s="37"/>
      <c r="M20" s="92" t="s">
        <v>2</v>
      </c>
      <c r="N20" s="102" t="s">
        <v>98</v>
      </c>
      <c r="O20" s="144">
        <v>170758871881</v>
      </c>
      <c r="P20" s="40">
        <v>213482714642</v>
      </c>
      <c r="Q20" s="40">
        <v>261229035829</v>
      </c>
      <c r="R20" s="40">
        <v>324222022983</v>
      </c>
      <c r="S20" s="40">
        <v>393274327903.59082</v>
      </c>
      <c r="T20" s="40">
        <v>484077760348</v>
      </c>
      <c r="U20" s="131">
        <v>520726590280</v>
      </c>
      <c r="V20" s="117"/>
      <c r="W20" s="117"/>
    </row>
    <row r="21" spans="1:24" ht="15" customHeight="1" x14ac:dyDescent="0.2">
      <c r="A21" s="37"/>
      <c r="B21" s="92"/>
      <c r="C21" s="100"/>
      <c r="D21" s="97"/>
      <c r="E21" s="62"/>
      <c r="F21" s="62"/>
      <c r="G21" s="62"/>
      <c r="H21" s="39"/>
      <c r="I21" s="39"/>
      <c r="J21" s="134"/>
      <c r="K21" s="117"/>
      <c r="L21" s="37"/>
      <c r="M21" s="92"/>
      <c r="N21" s="100" t="s">
        <v>66</v>
      </c>
      <c r="O21" s="144">
        <v>6370583161.4428425</v>
      </c>
      <c r="P21" s="40">
        <v>14417966055.773359</v>
      </c>
      <c r="Q21" s="40">
        <v>9901002171.450819</v>
      </c>
      <c r="R21" s="40">
        <v>10445867432.202303</v>
      </c>
      <c r="S21" s="40">
        <v>10954979737.643421</v>
      </c>
      <c r="T21" s="40">
        <v>36602621595.696793</v>
      </c>
      <c r="U21" s="131">
        <v>26904674200.57299</v>
      </c>
      <c r="V21" s="117"/>
      <c r="W21" s="117"/>
    </row>
    <row r="22" spans="1:24" ht="15" customHeight="1" x14ac:dyDescent="0.2">
      <c r="A22" s="37"/>
      <c r="B22" s="92"/>
      <c r="C22" s="92"/>
      <c r="D22" s="92"/>
      <c r="E22" s="10"/>
      <c r="F22" s="10"/>
      <c r="G22" s="10"/>
      <c r="H22" s="39"/>
      <c r="I22" s="39"/>
      <c r="J22" s="134"/>
      <c r="K22" s="117"/>
      <c r="L22" s="37"/>
      <c r="M22" s="92"/>
      <c r="N22" s="92"/>
      <c r="O22" s="92"/>
      <c r="P22" s="10"/>
      <c r="Q22" s="10"/>
      <c r="R22" s="10"/>
      <c r="S22" s="39"/>
      <c r="T22" s="39"/>
      <c r="U22" s="131"/>
      <c r="V22" s="117"/>
      <c r="W22" s="117"/>
    </row>
    <row r="23" spans="1:24" ht="15" customHeight="1" x14ac:dyDescent="0.2">
      <c r="A23" s="57" t="s">
        <v>4</v>
      </c>
      <c r="B23" s="92" t="s">
        <v>0</v>
      </c>
      <c r="C23" s="102" t="s">
        <v>98</v>
      </c>
      <c r="D23" s="101">
        <v>98.546576648205729</v>
      </c>
      <c r="E23" s="101">
        <v>96.774146233283474</v>
      </c>
      <c r="F23" s="101">
        <v>97.239613133749032</v>
      </c>
      <c r="G23" s="101">
        <v>97.046607871387806</v>
      </c>
      <c r="H23" s="101">
        <v>96.866630474068032</v>
      </c>
      <c r="I23" s="101">
        <v>96.713141821571483</v>
      </c>
      <c r="J23" s="143">
        <f>+'7'!I9</f>
        <v>94.492396756247558</v>
      </c>
      <c r="K23" s="117"/>
      <c r="L23" s="57" t="s">
        <v>4</v>
      </c>
      <c r="M23" s="92" t="s">
        <v>0</v>
      </c>
      <c r="N23" s="102" t="s">
        <v>98</v>
      </c>
      <c r="O23" s="99">
        <v>2137658174412</v>
      </c>
      <c r="P23" s="99">
        <v>2641398571666</v>
      </c>
      <c r="Q23" s="99">
        <v>3030585033295</v>
      </c>
      <c r="R23" s="99">
        <v>3876041880041</v>
      </c>
      <c r="S23" s="99">
        <v>4538881072599</v>
      </c>
      <c r="T23" s="99">
        <v>5304402734374</v>
      </c>
      <c r="U23" s="131">
        <f>+'7'!S9</f>
        <v>6028161828391</v>
      </c>
      <c r="V23" s="117"/>
      <c r="W23" s="117"/>
    </row>
    <row r="24" spans="1:24" s="45" customFormat="1" ht="15" customHeight="1" x14ac:dyDescent="0.2">
      <c r="A24" s="37"/>
      <c r="B24" s="92"/>
      <c r="C24" s="100" t="s">
        <v>66</v>
      </c>
      <c r="D24" s="101">
        <v>4.6837412349376974E-2</v>
      </c>
      <c r="E24" s="101">
        <v>0.10520714880078576</v>
      </c>
      <c r="F24" s="101">
        <v>9.0977444145527525E-2</v>
      </c>
      <c r="G24" s="101">
        <v>7.4538617577976043E-2</v>
      </c>
      <c r="H24" s="101">
        <v>6.2802755469217347E-2</v>
      </c>
      <c r="I24" s="101">
        <v>7.5582430635158585E-2</v>
      </c>
      <c r="J24" s="143">
        <f>+'7'!I10</f>
        <v>0.11270965936105561</v>
      </c>
      <c r="K24" s="117"/>
      <c r="L24" s="37"/>
      <c r="M24" s="92"/>
      <c r="N24" s="100" t="s">
        <v>66</v>
      </c>
      <c r="O24" s="99">
        <v>46333419896.647881</v>
      </c>
      <c r="P24" s="99">
        <v>63818827158.165787</v>
      </c>
      <c r="Q24" s="99">
        <v>94394635640.961411</v>
      </c>
      <c r="R24" s="99">
        <v>90867707383.879593</v>
      </c>
      <c r="S24" s="99">
        <v>77172452720.065277</v>
      </c>
      <c r="T24" s="99">
        <v>105686301360.18826</v>
      </c>
      <c r="U24" s="131">
        <f>+'7'!S10</f>
        <v>114866353101.45787</v>
      </c>
      <c r="V24" s="117"/>
      <c r="W24" s="117"/>
    </row>
    <row r="25" spans="1:24" ht="15" customHeight="1" x14ac:dyDescent="0.2">
      <c r="A25" s="37"/>
      <c r="B25" s="92" t="s">
        <v>1</v>
      </c>
      <c r="C25" s="102" t="s">
        <v>98</v>
      </c>
      <c r="D25" s="101">
        <v>1.4534233517942672</v>
      </c>
      <c r="E25" s="101">
        <v>3.2258537667165217</v>
      </c>
      <c r="F25" s="101">
        <v>2.7603868662509736</v>
      </c>
      <c r="G25" s="101">
        <v>2.9533921286121876</v>
      </c>
      <c r="H25" s="101">
        <v>3.1333695259319727</v>
      </c>
      <c r="I25" s="101">
        <v>3.2868581784285142</v>
      </c>
      <c r="J25" s="143">
        <f>+'7'!I11</f>
        <v>5.5076032500538439</v>
      </c>
      <c r="K25" s="117"/>
      <c r="L25" s="37"/>
      <c r="M25" s="92" t="s">
        <v>1</v>
      </c>
      <c r="N25" s="102" t="s">
        <v>98</v>
      </c>
      <c r="O25" s="99">
        <v>31527450415</v>
      </c>
      <c r="P25" s="99">
        <v>88047953544</v>
      </c>
      <c r="Q25" s="99">
        <v>86030649993</v>
      </c>
      <c r="R25" s="99">
        <v>117958492623</v>
      </c>
      <c r="S25" s="99">
        <v>146819801997.07324</v>
      </c>
      <c r="T25" s="99">
        <v>180273530368</v>
      </c>
      <c r="U25" s="131">
        <f>+'7'!S11</f>
        <v>351358678768</v>
      </c>
      <c r="V25" s="117"/>
      <c r="W25" s="117"/>
    </row>
    <row r="26" spans="1:24" s="45" customFormat="1" ht="15" customHeight="1" x14ac:dyDescent="0.2">
      <c r="A26" s="37"/>
      <c r="B26" s="92"/>
      <c r="C26" s="100" t="s">
        <v>66</v>
      </c>
      <c r="D26" s="101">
        <v>4.6837412349376849E-2</v>
      </c>
      <c r="E26" s="101">
        <v>0.10520714880078572</v>
      </c>
      <c r="F26" s="101">
        <v>9.0977444145527497E-2</v>
      </c>
      <c r="G26" s="101">
        <v>7.4538617577976043E-2</v>
      </c>
      <c r="H26" s="101">
        <v>6.2802755469217375E-2</v>
      </c>
      <c r="I26" s="101">
        <v>7.5582430635158515E-2</v>
      </c>
      <c r="J26" s="143">
        <f>+'7'!I12</f>
        <v>0.11270965749644578</v>
      </c>
      <c r="K26" s="117"/>
      <c r="L26" s="37"/>
      <c r="M26" s="92"/>
      <c r="N26" s="100" t="s">
        <v>66</v>
      </c>
      <c r="O26" s="99">
        <v>479885062.90352803</v>
      </c>
      <c r="P26" s="99">
        <v>1295439753.2615337</v>
      </c>
      <c r="Q26" s="99">
        <v>2144066082.6913328</v>
      </c>
      <c r="R26" s="99">
        <v>2461417725.4518299</v>
      </c>
      <c r="S26" s="99">
        <v>1858490324.2576492</v>
      </c>
      <c r="T26" s="99">
        <v>2351457235.7783208</v>
      </c>
      <c r="U26" s="131">
        <f>+'7'!S12</f>
        <v>4728463523.1505919</v>
      </c>
      <c r="V26" s="117"/>
      <c r="W26" s="117"/>
    </row>
    <row r="27" spans="1:24" ht="15" customHeight="1" x14ac:dyDescent="0.2">
      <c r="A27" s="37"/>
      <c r="B27" s="92" t="s">
        <v>2</v>
      </c>
      <c r="C27" s="102" t="s">
        <v>98</v>
      </c>
      <c r="D27" s="103">
        <v>100</v>
      </c>
      <c r="E27" s="101">
        <v>100</v>
      </c>
      <c r="F27" s="101">
        <v>100</v>
      </c>
      <c r="G27" s="101">
        <v>100</v>
      </c>
      <c r="H27" s="62">
        <v>100</v>
      </c>
      <c r="I27" s="62">
        <v>100</v>
      </c>
      <c r="J27" s="134">
        <v>100</v>
      </c>
      <c r="K27" s="117"/>
      <c r="L27" s="37"/>
      <c r="M27" s="92" t="s">
        <v>2</v>
      </c>
      <c r="N27" s="102" t="s">
        <v>98</v>
      </c>
      <c r="O27" s="98">
        <v>2169185624827</v>
      </c>
      <c r="P27" s="99">
        <v>2729446525210</v>
      </c>
      <c r="Q27" s="99">
        <v>3116615683288</v>
      </c>
      <c r="R27" s="99">
        <v>3994000372664</v>
      </c>
      <c r="S27" s="40">
        <v>4685700874596.0732</v>
      </c>
      <c r="T27" s="40">
        <v>5484676264742</v>
      </c>
      <c r="U27" s="131">
        <f>+'7'!S13</f>
        <v>6379520506757</v>
      </c>
      <c r="V27" s="116"/>
      <c r="W27" s="116"/>
      <c r="X27" s="93"/>
    </row>
    <row r="28" spans="1:24" x14ac:dyDescent="0.2">
      <c r="A28" s="37"/>
      <c r="B28" s="113"/>
      <c r="C28" s="100"/>
      <c r="D28" s="113"/>
      <c r="E28" s="113"/>
      <c r="F28" s="113"/>
      <c r="G28" s="113"/>
      <c r="H28" s="116"/>
      <c r="I28" s="116"/>
      <c r="J28" s="49"/>
      <c r="K28" s="117"/>
      <c r="L28" s="37"/>
      <c r="M28" s="113"/>
      <c r="N28" s="100" t="s">
        <v>66</v>
      </c>
      <c r="O28" s="96">
        <v>46280603763.212021</v>
      </c>
      <c r="P28" s="96">
        <v>63817813097.654533</v>
      </c>
      <c r="Q28" s="96">
        <v>95258964157.591049</v>
      </c>
      <c r="R28" s="96">
        <v>91940968521.240005</v>
      </c>
      <c r="S28" s="40">
        <v>77286173764.06662</v>
      </c>
      <c r="T28" s="40">
        <v>105720502534.25415</v>
      </c>
      <c r="U28" s="131">
        <f>+'7'!S14</f>
        <v>115653986203.7675</v>
      </c>
      <c r="V28" s="116"/>
      <c r="W28" s="116"/>
      <c r="X28" s="93"/>
    </row>
    <row r="29" spans="1:24" s="94" customFormat="1" x14ac:dyDescent="0.2">
      <c r="A29" s="36"/>
      <c r="B29" s="7"/>
      <c r="C29" s="7"/>
      <c r="D29" s="7"/>
      <c r="E29" s="7"/>
      <c r="F29" s="7"/>
      <c r="G29" s="7"/>
      <c r="H29" s="8"/>
      <c r="I29" s="8"/>
      <c r="J29" s="35"/>
      <c r="L29" s="36"/>
      <c r="M29" s="7"/>
      <c r="N29" s="7"/>
      <c r="O29" s="145"/>
      <c r="P29" s="145"/>
      <c r="Q29" s="145"/>
      <c r="R29" s="145"/>
      <c r="S29" s="146"/>
      <c r="T29" s="146"/>
      <c r="U29" s="35"/>
    </row>
    <row r="30" spans="1:24" ht="74.45" customHeight="1" x14ac:dyDescent="0.2">
      <c r="A30" s="219" t="s">
        <v>56</v>
      </c>
      <c r="B30" s="219"/>
      <c r="C30" s="219"/>
      <c r="D30" s="219"/>
      <c r="E30" s="219"/>
      <c r="F30" s="219"/>
      <c r="G30" s="219"/>
      <c r="H30" s="219"/>
      <c r="I30" s="219"/>
      <c r="J30" s="219"/>
      <c r="L30" s="219" t="s">
        <v>56</v>
      </c>
      <c r="M30" s="219"/>
      <c r="N30" s="219"/>
      <c r="O30" s="219"/>
      <c r="P30" s="219"/>
      <c r="Q30" s="219"/>
      <c r="R30" s="219"/>
      <c r="S30" s="219"/>
      <c r="T30" s="219"/>
      <c r="U30" s="219"/>
    </row>
    <row r="31" spans="1:24" ht="30" customHeight="1" x14ac:dyDescent="0.2">
      <c r="A31" s="218" t="s">
        <v>59</v>
      </c>
      <c r="B31" s="218"/>
      <c r="C31" s="218"/>
      <c r="D31" s="218"/>
      <c r="E31" s="218"/>
      <c r="F31" s="218"/>
      <c r="G31" s="218"/>
      <c r="H31" s="218"/>
      <c r="I31" s="218"/>
      <c r="J31" s="218"/>
      <c r="L31" s="218" t="s">
        <v>59</v>
      </c>
      <c r="M31" s="218"/>
      <c r="N31" s="218"/>
      <c r="O31" s="218"/>
      <c r="P31" s="218"/>
      <c r="Q31" s="218"/>
      <c r="R31" s="218"/>
      <c r="S31" s="218"/>
      <c r="T31" s="218"/>
      <c r="U31" s="218"/>
    </row>
    <row r="32" spans="1:24" ht="30" customHeight="1" x14ac:dyDescent="0.2">
      <c r="A32" s="218" t="s">
        <v>57</v>
      </c>
      <c r="B32" s="218"/>
      <c r="C32" s="218"/>
      <c r="D32" s="218"/>
      <c r="E32" s="218"/>
      <c r="F32" s="218"/>
      <c r="G32" s="218"/>
      <c r="H32" s="218"/>
      <c r="I32" s="218"/>
      <c r="J32" s="218"/>
      <c r="L32" s="218" t="s">
        <v>57</v>
      </c>
      <c r="M32" s="218"/>
      <c r="N32" s="218"/>
      <c r="O32" s="218"/>
      <c r="P32" s="218"/>
      <c r="Q32" s="218"/>
      <c r="R32" s="218"/>
      <c r="S32" s="218"/>
      <c r="T32" s="218"/>
      <c r="U32" s="218"/>
    </row>
    <row r="33" spans="1:21" ht="15" customHeight="1" x14ac:dyDescent="0.2">
      <c r="A33" s="218" t="s">
        <v>224</v>
      </c>
      <c r="B33" s="218"/>
      <c r="C33" s="218"/>
      <c r="D33" s="218"/>
      <c r="E33" s="218"/>
      <c r="F33" s="218"/>
      <c r="G33" s="218"/>
      <c r="H33" s="218"/>
      <c r="I33" s="218"/>
      <c r="J33" s="218"/>
      <c r="L33" s="218" t="s">
        <v>224</v>
      </c>
      <c r="M33" s="218"/>
      <c r="N33" s="218"/>
      <c r="O33" s="218"/>
      <c r="P33" s="218"/>
      <c r="Q33" s="218"/>
      <c r="R33" s="218"/>
      <c r="S33" s="218"/>
      <c r="T33" s="218"/>
      <c r="U33" s="218"/>
    </row>
    <row r="34" spans="1:21" ht="13.9" customHeight="1" x14ac:dyDescent="0.2">
      <c r="A34" s="220" t="s">
        <v>225</v>
      </c>
      <c r="B34" s="220"/>
      <c r="C34" s="220"/>
      <c r="D34" s="220"/>
      <c r="E34" s="220"/>
      <c r="F34" s="220"/>
      <c r="G34" s="220"/>
      <c r="H34" s="220"/>
      <c r="I34" s="220"/>
      <c r="J34" s="211"/>
      <c r="L34" s="220" t="s">
        <v>225</v>
      </c>
      <c r="M34" s="220"/>
      <c r="N34" s="220"/>
      <c r="O34" s="220"/>
      <c r="P34" s="220"/>
      <c r="Q34" s="220"/>
      <c r="R34" s="220"/>
      <c r="S34" s="220"/>
      <c r="T34" s="220"/>
      <c r="U34" s="211"/>
    </row>
    <row r="35" spans="1:21" ht="67.150000000000006" customHeight="1" x14ac:dyDescent="0.2">
      <c r="A35" s="220" t="s">
        <v>223</v>
      </c>
      <c r="B35" s="220"/>
      <c r="C35" s="220"/>
      <c r="D35" s="220"/>
      <c r="E35" s="220"/>
      <c r="F35" s="220"/>
      <c r="G35" s="220"/>
      <c r="H35" s="220"/>
      <c r="I35" s="220"/>
      <c r="J35" s="211"/>
      <c r="L35" s="220" t="s">
        <v>223</v>
      </c>
      <c r="M35" s="220"/>
      <c r="N35" s="220"/>
      <c r="O35" s="220"/>
      <c r="P35" s="220"/>
      <c r="Q35" s="220"/>
      <c r="R35" s="220"/>
      <c r="S35" s="220"/>
      <c r="T35" s="220"/>
      <c r="U35" s="211"/>
    </row>
    <row r="36" spans="1:21" ht="80.25" customHeight="1" x14ac:dyDescent="0.2">
      <c r="A36" s="220" t="s">
        <v>229</v>
      </c>
      <c r="B36" s="220"/>
      <c r="C36" s="220"/>
      <c r="D36" s="220"/>
      <c r="E36" s="220"/>
      <c r="F36" s="220"/>
      <c r="G36" s="220"/>
      <c r="H36" s="220"/>
      <c r="I36" s="220"/>
      <c r="J36" s="210"/>
      <c r="L36" s="220" t="s">
        <v>229</v>
      </c>
      <c r="M36" s="220"/>
      <c r="N36" s="220"/>
      <c r="O36" s="220"/>
      <c r="P36" s="220"/>
      <c r="Q36" s="220"/>
      <c r="R36" s="220"/>
      <c r="S36" s="220"/>
      <c r="T36" s="220"/>
      <c r="U36" s="210"/>
    </row>
    <row r="37" spans="1:21" x14ac:dyDescent="0.2">
      <c r="A37" s="220" t="s">
        <v>228</v>
      </c>
      <c r="B37" s="220"/>
      <c r="C37" s="220"/>
      <c r="D37" s="220"/>
      <c r="E37" s="220"/>
      <c r="F37" s="220"/>
      <c r="G37" s="220"/>
      <c r="H37" s="220"/>
      <c r="I37" s="220"/>
      <c r="J37" s="212"/>
      <c r="L37" s="220" t="s">
        <v>228</v>
      </c>
      <c r="M37" s="220"/>
      <c r="N37" s="220"/>
      <c r="O37" s="220"/>
      <c r="P37" s="220"/>
      <c r="Q37" s="220"/>
      <c r="R37" s="220"/>
      <c r="S37" s="220"/>
      <c r="T37" s="220"/>
      <c r="U37" s="212"/>
    </row>
    <row r="38" spans="1:21" ht="15" x14ac:dyDescent="0.25">
      <c r="L38"/>
      <c r="M38"/>
    </row>
    <row r="39" spans="1:21" ht="15" x14ac:dyDescent="0.25">
      <c r="L39"/>
      <c r="M39"/>
    </row>
    <row r="40" spans="1:21" ht="15" x14ac:dyDescent="0.25">
      <c r="L40"/>
      <c r="M40"/>
    </row>
  </sheetData>
  <mergeCells count="22">
    <mergeCell ref="A3:J3"/>
    <mergeCell ref="A5:J5"/>
    <mergeCell ref="A4:J4"/>
    <mergeCell ref="L3:U3"/>
    <mergeCell ref="L5:U5"/>
    <mergeCell ref="L4:U4"/>
    <mergeCell ref="A30:J30"/>
    <mergeCell ref="L30:U30"/>
    <mergeCell ref="L31:U31"/>
    <mergeCell ref="L32:U32"/>
    <mergeCell ref="L33:U33"/>
    <mergeCell ref="A31:J31"/>
    <mergeCell ref="A32:J32"/>
    <mergeCell ref="A33:J33"/>
    <mergeCell ref="A34:I34"/>
    <mergeCell ref="A35:I35"/>
    <mergeCell ref="A37:I37"/>
    <mergeCell ref="L34:T34"/>
    <mergeCell ref="L35:T35"/>
    <mergeCell ref="L36:T36"/>
    <mergeCell ref="L37:T37"/>
    <mergeCell ref="A36:I36"/>
  </mergeCells>
  <hyperlinks>
    <hyperlink ref="A1" location="Indice!A1" display="Indice" xr:uid="{AE219889-0945-4EC3-96BB-62DAB12FB292}"/>
  </hyperlinks>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T20"/>
  <sheetViews>
    <sheetView workbookViewId="0"/>
  </sheetViews>
  <sheetFormatPr baseColWidth="10" defaultColWidth="11.5703125" defaultRowHeight="12.75" x14ac:dyDescent="0.2"/>
  <cols>
    <col min="1" max="1" width="8.7109375" style="1" customWidth="1"/>
    <col min="2" max="2" width="12.28515625" style="45" customWidth="1"/>
    <col min="3" max="7" width="7.7109375" style="1" customWidth="1"/>
    <col min="8" max="8" width="7.7109375" style="186" customWidth="1"/>
    <col min="9" max="9" width="7.7109375" style="1" customWidth="1"/>
    <col min="10" max="10" width="11.5703125" style="1"/>
    <col min="11" max="11" width="8.7109375" style="1" customWidth="1"/>
    <col min="12" max="12" width="12.28515625" style="117" customWidth="1"/>
    <col min="13" max="17" width="18.5703125" style="1" customWidth="1"/>
    <col min="18" max="18" width="18.5703125" style="186" customWidth="1"/>
    <col min="19" max="19" width="18.5703125" style="1" customWidth="1"/>
    <col min="20" max="16384" width="11.5703125" style="1"/>
  </cols>
  <sheetData>
    <row r="1" spans="1:20" s="212" customFormat="1" ht="15" x14ac:dyDescent="0.25">
      <c r="A1" s="214" t="s">
        <v>231</v>
      </c>
    </row>
    <row r="2" spans="1:20" x14ac:dyDescent="0.2">
      <c r="A2" s="51"/>
      <c r="B2" s="51"/>
    </row>
    <row r="3" spans="1:20" ht="29.45" customHeight="1" x14ac:dyDescent="0.2">
      <c r="A3" s="229" t="s">
        <v>162</v>
      </c>
      <c r="B3" s="229"/>
      <c r="C3" s="229"/>
      <c r="D3" s="229"/>
      <c r="E3" s="229"/>
      <c r="F3" s="229"/>
      <c r="G3" s="229"/>
      <c r="H3" s="229"/>
      <c r="I3" s="229"/>
      <c r="K3" s="229" t="s">
        <v>163</v>
      </c>
      <c r="L3" s="229"/>
      <c r="M3" s="229"/>
      <c r="N3" s="229"/>
      <c r="O3" s="229"/>
      <c r="P3" s="229"/>
      <c r="Q3" s="229"/>
      <c r="R3" s="229"/>
      <c r="S3" s="229"/>
    </row>
    <row r="4" spans="1:20" s="117" customFormat="1" ht="13.9" customHeight="1" x14ac:dyDescent="0.2">
      <c r="A4" s="229" t="s">
        <v>189</v>
      </c>
      <c r="B4" s="229"/>
      <c r="C4" s="229"/>
      <c r="D4" s="229"/>
      <c r="E4" s="229"/>
      <c r="F4" s="229"/>
      <c r="G4" s="229"/>
      <c r="H4" s="229"/>
      <c r="I4" s="229"/>
      <c r="K4" s="229" t="s">
        <v>189</v>
      </c>
      <c r="L4" s="229"/>
      <c r="M4" s="229"/>
      <c r="N4" s="229"/>
      <c r="O4" s="229"/>
      <c r="P4" s="229"/>
      <c r="Q4" s="229"/>
      <c r="R4" s="229"/>
      <c r="S4" s="229"/>
    </row>
    <row r="5" spans="1:20" ht="13.9" customHeight="1" x14ac:dyDescent="0.2">
      <c r="A5" s="230" t="s">
        <v>15</v>
      </c>
      <c r="B5" s="230"/>
      <c r="C5" s="230"/>
      <c r="D5" s="230"/>
      <c r="E5" s="230"/>
      <c r="F5" s="230"/>
      <c r="G5" s="230"/>
      <c r="H5" s="230"/>
      <c r="I5" s="230"/>
      <c r="K5" s="230" t="s">
        <v>32</v>
      </c>
      <c r="L5" s="230"/>
      <c r="M5" s="230"/>
      <c r="N5" s="230"/>
      <c r="O5" s="230"/>
      <c r="P5" s="230"/>
      <c r="Q5" s="230"/>
      <c r="R5" s="230"/>
      <c r="S5" s="230"/>
    </row>
    <row r="6" spans="1:20" ht="13.9" customHeight="1" x14ac:dyDescent="0.2">
      <c r="K6" s="84"/>
      <c r="M6" s="84"/>
      <c r="N6" s="84"/>
      <c r="O6" s="84"/>
      <c r="P6" s="84"/>
      <c r="Q6" s="84"/>
      <c r="S6" s="84"/>
    </row>
    <row r="7" spans="1:20" x14ac:dyDescent="0.2">
      <c r="A7" s="118"/>
      <c r="B7" s="4"/>
      <c r="C7" s="5">
        <v>2006</v>
      </c>
      <c r="D7" s="5">
        <v>2009</v>
      </c>
      <c r="E7" s="5">
        <v>2011</v>
      </c>
      <c r="F7" s="5">
        <v>2013</v>
      </c>
      <c r="G7" s="5">
        <v>2015</v>
      </c>
      <c r="H7" s="5">
        <v>2017</v>
      </c>
      <c r="I7" s="119">
        <v>2020</v>
      </c>
      <c r="K7" s="118"/>
      <c r="L7" s="4"/>
      <c r="M7" s="5">
        <v>2006</v>
      </c>
      <c r="N7" s="5">
        <v>2009</v>
      </c>
      <c r="O7" s="5">
        <v>2011</v>
      </c>
      <c r="P7" s="5">
        <v>2013</v>
      </c>
      <c r="Q7" s="5">
        <v>2015</v>
      </c>
      <c r="R7" s="5">
        <v>2017</v>
      </c>
      <c r="S7" s="119">
        <v>2020</v>
      </c>
    </row>
    <row r="8" spans="1:20" x14ac:dyDescent="0.2">
      <c r="A8" s="91"/>
      <c r="B8" s="113"/>
      <c r="C8" s="113"/>
      <c r="D8" s="104"/>
      <c r="E8" s="104"/>
      <c r="F8" s="104"/>
      <c r="G8" s="116"/>
      <c r="H8" s="116"/>
      <c r="I8" s="49"/>
      <c r="K8" s="91"/>
      <c r="L8" s="113"/>
      <c r="M8" s="113"/>
      <c r="N8" s="104"/>
      <c r="O8" s="104"/>
      <c r="P8" s="104"/>
      <c r="Q8" s="116"/>
      <c r="R8" s="116"/>
      <c r="S8" s="49"/>
    </row>
    <row r="9" spans="1:20" x14ac:dyDescent="0.2">
      <c r="A9" s="140" t="s">
        <v>130</v>
      </c>
      <c r="B9" s="102" t="s">
        <v>98</v>
      </c>
      <c r="C9" s="101">
        <v>85.445353752784072</v>
      </c>
      <c r="D9" s="101">
        <v>82.666645092023401</v>
      </c>
      <c r="E9" s="101">
        <v>83.015379955650587</v>
      </c>
      <c r="F9" s="101">
        <v>83.501090161546585</v>
      </c>
      <c r="G9" s="101">
        <v>82.295849705900466</v>
      </c>
      <c r="H9" s="101">
        <v>82.273128110583542</v>
      </c>
      <c r="I9" s="134">
        <v>77.435624084505378</v>
      </c>
      <c r="K9" s="140" t="s">
        <v>130</v>
      </c>
      <c r="L9" s="102" t="s">
        <v>98</v>
      </c>
      <c r="M9" s="99">
        <v>1707562808545</v>
      </c>
      <c r="N9" s="99">
        <v>2079862873926</v>
      </c>
      <c r="O9" s="99">
        <v>2370410074591</v>
      </c>
      <c r="P9" s="99">
        <v>3064304928496</v>
      </c>
      <c r="Q9" s="99">
        <v>3532489342474</v>
      </c>
      <c r="R9" s="99">
        <v>4114148813816</v>
      </c>
      <c r="S9" s="128">
        <v>4536793633049</v>
      </c>
    </row>
    <row r="10" spans="1:20" s="45" customFormat="1" x14ac:dyDescent="0.2">
      <c r="A10" s="140"/>
      <c r="B10" s="100" t="s">
        <v>66</v>
      </c>
      <c r="C10" s="101">
        <v>0.40675132595180358</v>
      </c>
      <c r="D10" s="101">
        <v>0.71589236699768233</v>
      </c>
      <c r="E10" s="101">
        <v>0.39361106307457894</v>
      </c>
      <c r="F10" s="101">
        <v>0.33260029605751668</v>
      </c>
      <c r="G10" s="101">
        <v>0.26332514082937852</v>
      </c>
      <c r="H10" s="101">
        <v>0.26357107376155925</v>
      </c>
      <c r="I10" s="134">
        <v>0.31131685811823917</v>
      </c>
      <c r="K10" s="140"/>
      <c r="L10" s="100" t="s">
        <v>66</v>
      </c>
      <c r="M10" s="99">
        <v>42908125501.650421</v>
      </c>
      <c r="N10" s="99">
        <v>51150602984.941917</v>
      </c>
      <c r="O10" s="99">
        <v>80843869238.522034</v>
      </c>
      <c r="P10" s="99">
        <v>78833706745.564163</v>
      </c>
      <c r="Q10" s="99">
        <v>68516621982.875748</v>
      </c>
      <c r="R10" s="99">
        <v>88566369774.292221</v>
      </c>
      <c r="S10" s="128">
        <v>98362570368.016403</v>
      </c>
    </row>
    <row r="11" spans="1:20" x14ac:dyDescent="0.2">
      <c r="A11" s="57" t="s">
        <v>67</v>
      </c>
      <c r="B11" s="102" t="s">
        <v>98</v>
      </c>
      <c r="C11" s="101">
        <v>82.304055622329244</v>
      </c>
      <c r="D11" s="101">
        <v>78.183981881108423</v>
      </c>
      <c r="E11" s="101">
        <v>79.969208088241857</v>
      </c>
      <c r="F11" s="101">
        <v>78.549831810886531</v>
      </c>
      <c r="G11" s="101">
        <v>79.074279280755604</v>
      </c>
      <c r="H11" s="101">
        <v>80.122632436609607</v>
      </c>
      <c r="I11" s="134">
        <v>72.269395975466836</v>
      </c>
      <c r="K11" s="57" t="s">
        <v>67</v>
      </c>
      <c r="L11" s="102" t="s">
        <v>98</v>
      </c>
      <c r="M11" s="99">
        <v>140541476893</v>
      </c>
      <c r="N11" s="99">
        <v>166909286935</v>
      </c>
      <c r="O11" s="99">
        <v>208902791249</v>
      </c>
      <c r="P11" s="99">
        <v>254675853747</v>
      </c>
      <c r="Q11" s="99">
        <v>310978840386</v>
      </c>
      <c r="R11" s="99">
        <v>387855844631</v>
      </c>
      <c r="S11" s="128">
        <v>376325961479</v>
      </c>
    </row>
    <row r="12" spans="1:20" s="45" customFormat="1" x14ac:dyDescent="0.2">
      <c r="A12" s="57"/>
      <c r="B12" s="100" t="s">
        <v>66</v>
      </c>
      <c r="C12" s="101">
        <v>0.47958973699959795</v>
      </c>
      <c r="D12" s="101">
        <v>1.1587276653409899</v>
      </c>
      <c r="E12" s="101">
        <v>0.52398038181603024</v>
      </c>
      <c r="F12" s="101">
        <v>0.53907648152893228</v>
      </c>
      <c r="G12" s="101">
        <v>0.36417571908617458</v>
      </c>
      <c r="H12" s="101">
        <v>1.1146613573272413</v>
      </c>
      <c r="I12" s="134">
        <v>1.1012061521485399</v>
      </c>
      <c r="K12" s="57"/>
      <c r="L12" s="100" t="s">
        <v>66</v>
      </c>
      <c r="M12" s="99">
        <v>5873985008.0110378</v>
      </c>
      <c r="N12" s="99">
        <v>13448250053.064056</v>
      </c>
      <c r="O12" s="99">
        <v>8613770765.691494</v>
      </c>
      <c r="P12" s="99">
        <v>9073204282.8886757</v>
      </c>
      <c r="Q12" s="99">
        <v>9359247962.9620094</v>
      </c>
      <c r="R12" s="99">
        <v>34265714606.196827</v>
      </c>
      <c r="S12" s="128">
        <v>24218189308.126293</v>
      </c>
    </row>
    <row r="13" spans="1:20" x14ac:dyDescent="0.2">
      <c r="A13" s="121"/>
      <c r="B13" s="7"/>
      <c r="C13" s="7"/>
      <c r="D13" s="7"/>
      <c r="E13" s="7"/>
      <c r="F13" s="7"/>
      <c r="G13" s="8"/>
      <c r="H13" s="8"/>
      <c r="I13" s="35"/>
      <c r="K13" s="121"/>
      <c r="L13" s="7"/>
      <c r="M13" s="7"/>
      <c r="N13" s="7"/>
      <c r="O13" s="7"/>
      <c r="P13" s="7"/>
      <c r="Q13" s="8"/>
      <c r="R13" s="8"/>
      <c r="S13" s="35"/>
    </row>
    <row r="14" spans="1:20" ht="61.15" customHeight="1" x14ac:dyDescent="0.2">
      <c r="A14" s="219" t="s">
        <v>43</v>
      </c>
      <c r="B14" s="219"/>
      <c r="C14" s="219"/>
      <c r="D14" s="219"/>
      <c r="E14" s="219"/>
      <c r="F14" s="219"/>
      <c r="G14" s="219"/>
      <c r="H14" s="219"/>
      <c r="I14" s="219"/>
      <c r="K14" s="219" t="s">
        <v>43</v>
      </c>
      <c r="L14" s="219"/>
      <c r="M14" s="219"/>
      <c r="N14" s="219"/>
      <c r="O14" s="219"/>
      <c r="P14" s="219"/>
      <c r="Q14" s="219"/>
      <c r="R14" s="219"/>
      <c r="S14" s="219"/>
    </row>
    <row r="15" spans="1:20" ht="15" customHeight="1" x14ac:dyDescent="0.2">
      <c r="A15" s="218" t="s">
        <v>224</v>
      </c>
      <c r="B15" s="218"/>
      <c r="C15" s="218"/>
      <c r="D15" s="218"/>
      <c r="E15" s="218"/>
      <c r="F15" s="218"/>
      <c r="G15" s="218"/>
      <c r="H15" s="218"/>
      <c r="I15" s="218"/>
      <c r="J15" s="218"/>
      <c r="K15" s="218" t="s">
        <v>224</v>
      </c>
      <c r="L15" s="218"/>
      <c r="M15" s="218"/>
      <c r="N15" s="218"/>
      <c r="O15" s="218"/>
      <c r="P15" s="218"/>
      <c r="Q15" s="218"/>
      <c r="R15" s="218"/>
      <c r="S15" s="218"/>
      <c r="T15" s="218"/>
    </row>
    <row r="16" spans="1:20" ht="13.9" customHeight="1" x14ac:dyDescent="0.2">
      <c r="A16" s="220" t="s">
        <v>225</v>
      </c>
      <c r="B16" s="220"/>
      <c r="C16" s="220"/>
      <c r="D16" s="220"/>
      <c r="E16" s="220"/>
      <c r="F16" s="220"/>
      <c r="G16" s="220"/>
      <c r="H16" s="220"/>
      <c r="I16" s="220"/>
      <c r="J16" s="211"/>
      <c r="K16" s="220" t="s">
        <v>225</v>
      </c>
      <c r="L16" s="220"/>
      <c r="M16" s="220"/>
      <c r="N16" s="220"/>
      <c r="O16" s="220"/>
      <c r="P16" s="220"/>
      <c r="Q16" s="220"/>
      <c r="R16" s="220"/>
      <c r="S16" s="220"/>
      <c r="T16" s="211"/>
    </row>
    <row r="17" spans="1:20" s="45" customFormat="1" ht="53.45" customHeight="1" x14ac:dyDescent="0.2">
      <c r="A17" s="220" t="s">
        <v>223</v>
      </c>
      <c r="B17" s="220"/>
      <c r="C17" s="220"/>
      <c r="D17" s="220"/>
      <c r="E17" s="220"/>
      <c r="F17" s="220"/>
      <c r="G17" s="220"/>
      <c r="H17" s="220"/>
      <c r="I17" s="220"/>
      <c r="J17" s="211"/>
      <c r="K17" s="220" t="s">
        <v>223</v>
      </c>
      <c r="L17" s="220"/>
      <c r="M17" s="220"/>
      <c r="N17" s="220"/>
      <c r="O17" s="220"/>
      <c r="P17" s="220"/>
      <c r="Q17" s="220"/>
      <c r="R17" s="220"/>
      <c r="S17" s="220"/>
      <c r="T17" s="211"/>
    </row>
    <row r="18" spans="1:20" ht="96" customHeight="1" x14ac:dyDescent="0.2">
      <c r="A18" s="220" t="s">
        <v>229</v>
      </c>
      <c r="B18" s="220"/>
      <c r="C18" s="220"/>
      <c r="D18" s="220"/>
      <c r="E18" s="220"/>
      <c r="F18" s="220"/>
      <c r="G18" s="220"/>
      <c r="H18" s="220"/>
      <c r="I18" s="220"/>
      <c r="J18" s="210"/>
      <c r="K18" s="220" t="s">
        <v>229</v>
      </c>
      <c r="L18" s="220"/>
      <c r="M18" s="220"/>
      <c r="N18" s="220"/>
      <c r="O18" s="220"/>
      <c r="P18" s="220"/>
      <c r="Q18" s="220"/>
      <c r="R18" s="220"/>
      <c r="S18" s="220"/>
      <c r="T18" s="210"/>
    </row>
    <row r="19" spans="1:20" ht="30" customHeight="1" x14ac:dyDescent="0.2">
      <c r="A19" s="220" t="s">
        <v>228</v>
      </c>
      <c r="B19" s="220"/>
      <c r="C19" s="220"/>
      <c r="D19" s="220"/>
      <c r="E19" s="220"/>
      <c r="F19" s="220"/>
      <c r="G19" s="220"/>
      <c r="H19" s="220"/>
      <c r="I19" s="220"/>
      <c r="J19" s="212"/>
      <c r="K19" s="220" t="s">
        <v>228</v>
      </c>
      <c r="L19" s="220"/>
      <c r="M19" s="220"/>
      <c r="N19" s="220"/>
      <c r="O19" s="220"/>
      <c r="P19" s="220"/>
      <c r="Q19" s="220"/>
      <c r="R19" s="220"/>
      <c r="S19" s="220"/>
      <c r="T19" s="212"/>
    </row>
    <row r="20" spans="1:20" x14ac:dyDescent="0.2">
      <c r="L20" s="198"/>
    </row>
  </sheetData>
  <mergeCells count="18">
    <mergeCell ref="K3:S3"/>
    <mergeCell ref="K5:S5"/>
    <mergeCell ref="K14:S14"/>
    <mergeCell ref="K4:S4"/>
    <mergeCell ref="A3:I3"/>
    <mergeCell ref="A5:I5"/>
    <mergeCell ref="A14:I14"/>
    <mergeCell ref="A4:I4"/>
    <mergeCell ref="A15:J15"/>
    <mergeCell ref="A16:I16"/>
    <mergeCell ref="A17:I17"/>
    <mergeCell ref="A18:I18"/>
    <mergeCell ref="A19:I19"/>
    <mergeCell ref="K15:T15"/>
    <mergeCell ref="K16:S16"/>
    <mergeCell ref="K17:S17"/>
    <mergeCell ref="K18:S18"/>
    <mergeCell ref="K19:S19"/>
  </mergeCells>
  <conditionalFormatting sqref="L19:L20">
    <cfRule type="cellIs" dxfId="4" priority="1" operator="greaterThan">
      <formula>1.96</formula>
    </cfRule>
  </conditionalFormatting>
  <hyperlinks>
    <hyperlink ref="A1" location="Indice!A1" display="Indice" xr:uid="{02355016-1E3A-4D4E-B79B-48D005DC562D}"/>
  </hyperlink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T20"/>
  <sheetViews>
    <sheetView workbookViewId="0"/>
  </sheetViews>
  <sheetFormatPr baseColWidth="10" defaultRowHeight="15" x14ac:dyDescent="0.25"/>
  <cols>
    <col min="1" max="1" width="8.7109375" customWidth="1"/>
    <col min="2" max="2" width="12.28515625" customWidth="1"/>
    <col min="3" max="9" width="7.7109375" customWidth="1"/>
    <col min="11" max="11" width="8.7109375" customWidth="1"/>
    <col min="12" max="12" width="12.28515625" customWidth="1"/>
    <col min="13" max="19" width="18" customWidth="1"/>
  </cols>
  <sheetData>
    <row r="1" spans="1:20" x14ac:dyDescent="0.25">
      <c r="A1" s="214" t="s">
        <v>231</v>
      </c>
    </row>
    <row r="2" spans="1:20" x14ac:dyDescent="0.25">
      <c r="A2" s="51"/>
      <c r="B2" s="51"/>
      <c r="C2" s="108"/>
      <c r="D2" s="108"/>
      <c r="E2" s="108"/>
      <c r="F2" s="108"/>
      <c r="G2" s="108"/>
      <c r="H2" s="186"/>
      <c r="I2" s="108"/>
      <c r="J2" s="108"/>
      <c r="K2" s="108"/>
      <c r="L2" s="117"/>
      <c r="M2" s="108"/>
      <c r="N2" s="108"/>
      <c r="O2" s="108"/>
      <c r="P2" s="108"/>
      <c r="Q2" s="108"/>
      <c r="R2" s="186"/>
      <c r="S2" s="108"/>
    </row>
    <row r="3" spans="1:20" ht="25.9" customHeight="1" x14ac:dyDescent="0.25">
      <c r="A3" s="229" t="s">
        <v>164</v>
      </c>
      <c r="B3" s="229"/>
      <c r="C3" s="229"/>
      <c r="D3" s="229"/>
      <c r="E3" s="229"/>
      <c r="F3" s="229"/>
      <c r="G3" s="229"/>
      <c r="H3" s="229"/>
      <c r="I3" s="229"/>
      <c r="J3" s="108"/>
      <c r="K3" s="229" t="s">
        <v>163</v>
      </c>
      <c r="L3" s="229"/>
      <c r="M3" s="229"/>
      <c r="N3" s="229"/>
      <c r="O3" s="229"/>
      <c r="P3" s="229"/>
      <c r="Q3" s="229"/>
      <c r="R3" s="229"/>
      <c r="S3" s="229"/>
    </row>
    <row r="4" spans="1:20" ht="14.45" customHeight="1" x14ac:dyDescent="0.25">
      <c r="A4" s="229" t="s">
        <v>99</v>
      </c>
      <c r="B4" s="229"/>
      <c r="C4" s="229"/>
      <c r="D4" s="229"/>
      <c r="E4" s="229"/>
      <c r="F4" s="229"/>
      <c r="G4" s="229"/>
      <c r="H4" s="229"/>
      <c r="I4" s="229"/>
      <c r="J4" s="117"/>
      <c r="K4" s="229" t="s">
        <v>99</v>
      </c>
      <c r="L4" s="229"/>
      <c r="M4" s="229"/>
      <c r="N4" s="229"/>
      <c r="O4" s="229"/>
      <c r="P4" s="229"/>
      <c r="Q4" s="229"/>
      <c r="R4" s="229"/>
      <c r="S4" s="229"/>
    </row>
    <row r="5" spans="1:20" x14ac:dyDescent="0.25">
      <c r="A5" s="230" t="s">
        <v>15</v>
      </c>
      <c r="B5" s="230"/>
      <c r="C5" s="230"/>
      <c r="D5" s="230"/>
      <c r="E5" s="230"/>
      <c r="F5" s="230"/>
      <c r="G5" s="230"/>
      <c r="H5" s="230"/>
      <c r="I5" s="230"/>
      <c r="J5" s="108"/>
      <c r="K5" s="230" t="s">
        <v>32</v>
      </c>
      <c r="L5" s="230"/>
      <c r="M5" s="230"/>
      <c r="N5" s="230"/>
      <c r="O5" s="230"/>
      <c r="P5" s="230"/>
      <c r="Q5" s="230"/>
      <c r="R5" s="230"/>
      <c r="S5" s="230"/>
    </row>
    <row r="6" spans="1:20" x14ac:dyDescent="0.25">
      <c r="A6" s="108"/>
      <c r="B6" s="108"/>
      <c r="C6" s="108"/>
      <c r="D6" s="108"/>
      <c r="E6" s="108"/>
      <c r="F6" s="108"/>
      <c r="G6" s="108"/>
      <c r="H6" s="186"/>
      <c r="I6" s="108"/>
      <c r="J6" s="108"/>
      <c r="K6" s="108"/>
      <c r="L6" s="117"/>
      <c r="M6" s="108"/>
      <c r="N6" s="108"/>
      <c r="O6" s="108"/>
      <c r="P6" s="108"/>
      <c r="Q6" s="108"/>
      <c r="R6" s="186"/>
      <c r="S6" s="108"/>
    </row>
    <row r="7" spans="1:20" x14ac:dyDescent="0.25">
      <c r="A7" s="118"/>
      <c r="B7" s="4"/>
      <c r="C7" s="5">
        <v>2006</v>
      </c>
      <c r="D7" s="5">
        <v>2009</v>
      </c>
      <c r="E7" s="5">
        <v>2011</v>
      </c>
      <c r="F7" s="5">
        <v>2013</v>
      </c>
      <c r="G7" s="5">
        <v>2015</v>
      </c>
      <c r="H7" s="5">
        <v>2017</v>
      </c>
      <c r="I7" s="119">
        <v>2020</v>
      </c>
      <c r="J7" s="108"/>
      <c r="K7" s="118"/>
      <c r="L7" s="4"/>
      <c r="M7" s="5">
        <v>2006</v>
      </c>
      <c r="N7" s="5">
        <v>2009</v>
      </c>
      <c r="O7" s="5">
        <v>2011</v>
      </c>
      <c r="P7" s="5">
        <v>2013</v>
      </c>
      <c r="Q7" s="5">
        <v>2015</v>
      </c>
      <c r="R7" s="5">
        <v>2017</v>
      </c>
      <c r="S7" s="119">
        <v>2017</v>
      </c>
    </row>
    <row r="8" spans="1:20" x14ac:dyDescent="0.25">
      <c r="A8" s="91"/>
      <c r="B8" s="113"/>
      <c r="C8" s="113"/>
      <c r="D8" s="104"/>
      <c r="E8" s="104"/>
      <c r="F8" s="104"/>
      <c r="G8" s="116"/>
      <c r="H8" s="116"/>
      <c r="I8" s="49"/>
      <c r="J8" s="108"/>
      <c r="K8" s="91"/>
      <c r="L8" s="184"/>
      <c r="M8" s="184"/>
      <c r="N8" s="104"/>
      <c r="O8" s="104"/>
      <c r="P8" s="104"/>
      <c r="Q8" s="116"/>
      <c r="R8" s="116"/>
      <c r="S8" s="49"/>
    </row>
    <row r="9" spans="1:20" x14ac:dyDescent="0.25">
      <c r="A9" s="140" t="s">
        <v>130</v>
      </c>
      <c r="B9" s="102" t="s">
        <v>98</v>
      </c>
      <c r="C9" s="101">
        <v>86.426439268702197</v>
      </c>
      <c r="D9" s="101">
        <v>84.954000175425747</v>
      </c>
      <c r="E9" s="101">
        <v>84.982795121543418</v>
      </c>
      <c r="F9" s="101">
        <v>85.647881766806037</v>
      </c>
      <c r="G9" s="101">
        <v>84.592751157657347</v>
      </c>
      <c r="H9" s="101">
        <v>84.695511577228103</v>
      </c>
      <c r="I9" s="134">
        <v>81.521576521039648</v>
      </c>
      <c r="J9" s="108"/>
      <c r="K9" s="140" t="s">
        <v>130</v>
      </c>
      <c r="L9" s="102" t="s">
        <v>98</v>
      </c>
      <c r="M9" s="99">
        <v>1707562808545</v>
      </c>
      <c r="N9" s="99">
        <v>2079862873926</v>
      </c>
      <c r="O9" s="99">
        <v>2370410074591</v>
      </c>
      <c r="P9" s="99">
        <v>3064304928496</v>
      </c>
      <c r="Q9" s="99">
        <v>3532489342474</v>
      </c>
      <c r="R9" s="99">
        <v>4114148813816</v>
      </c>
      <c r="S9" s="128">
        <v>4536793633049</v>
      </c>
    </row>
    <row r="10" spans="1:20" x14ac:dyDescent="0.25">
      <c r="A10" s="140"/>
      <c r="B10" s="100" t="s">
        <v>66</v>
      </c>
      <c r="C10" s="101">
        <v>0.3962643068324157</v>
      </c>
      <c r="D10" s="101">
        <v>0.75002781988699729</v>
      </c>
      <c r="E10" s="101">
        <v>0.38056940620840352</v>
      </c>
      <c r="F10" s="101">
        <v>0.32245666067817097</v>
      </c>
      <c r="G10" s="101">
        <v>0.24882827162824453</v>
      </c>
      <c r="H10" s="101">
        <v>0.24829234033076861</v>
      </c>
      <c r="I10" s="134">
        <v>0.27998670704699824</v>
      </c>
      <c r="J10" s="108"/>
      <c r="K10" s="140"/>
      <c r="L10" s="100" t="s">
        <v>66</v>
      </c>
      <c r="M10" s="99">
        <v>42908125501.650421</v>
      </c>
      <c r="N10" s="99">
        <v>51150602984.941917</v>
      </c>
      <c r="O10" s="99">
        <v>80843869238.522034</v>
      </c>
      <c r="P10" s="99">
        <v>78833706745.564163</v>
      </c>
      <c r="Q10" s="99">
        <v>68516621982.875748</v>
      </c>
      <c r="R10" s="99">
        <v>88566369774.292221</v>
      </c>
      <c r="S10" s="128">
        <v>98362570368.016403</v>
      </c>
    </row>
    <row r="11" spans="1:20" x14ac:dyDescent="0.25">
      <c r="A11" s="57" t="s">
        <v>67</v>
      </c>
      <c r="B11" s="102" t="s">
        <v>98</v>
      </c>
      <c r="C11" s="101">
        <v>86.798507566483806</v>
      </c>
      <c r="D11" s="101">
        <v>86.402633220359462</v>
      </c>
      <c r="E11" s="101">
        <v>86.572912310443954</v>
      </c>
      <c r="F11" s="101">
        <v>85.390718206334611</v>
      </c>
      <c r="G11" s="101">
        <v>85.668169694567936</v>
      </c>
      <c r="H11" s="101">
        <v>86.802284738071194</v>
      </c>
      <c r="I11" s="134">
        <v>81.276885134889739</v>
      </c>
      <c r="J11" s="108"/>
      <c r="K11" s="57" t="s">
        <v>67</v>
      </c>
      <c r="L11" s="102" t="s">
        <v>98</v>
      </c>
      <c r="M11" s="99">
        <v>140541476893</v>
      </c>
      <c r="N11" s="99">
        <v>166909286935</v>
      </c>
      <c r="O11" s="99">
        <v>208902791249</v>
      </c>
      <c r="P11" s="99">
        <v>254675853747</v>
      </c>
      <c r="Q11" s="99">
        <v>310978840386</v>
      </c>
      <c r="R11" s="99">
        <v>387855844631</v>
      </c>
      <c r="S11" s="128">
        <v>376325961479</v>
      </c>
    </row>
    <row r="12" spans="1:20" x14ac:dyDescent="0.25">
      <c r="A12" s="57"/>
      <c r="B12" s="100" t="s">
        <v>66</v>
      </c>
      <c r="C12" s="101">
        <v>0.36214637441631536</v>
      </c>
      <c r="D12" s="101">
        <v>0.92713561980047132</v>
      </c>
      <c r="E12" s="101">
        <v>0.45456793418426344</v>
      </c>
      <c r="F12" s="101">
        <v>0.49269284886698544</v>
      </c>
      <c r="G12" s="101">
        <v>0.34070664594325822</v>
      </c>
      <c r="H12" s="101">
        <v>0.73595097614734006</v>
      </c>
      <c r="I12" s="134">
        <v>0.88110205317843227</v>
      </c>
      <c r="J12" s="108"/>
      <c r="K12" s="57"/>
      <c r="L12" s="100" t="s">
        <v>66</v>
      </c>
      <c r="M12" s="99">
        <v>5873985008.0110378</v>
      </c>
      <c r="N12" s="99">
        <v>13448250053.064056</v>
      </c>
      <c r="O12" s="99">
        <v>8613770765.691494</v>
      </c>
      <c r="P12" s="99">
        <v>9073204282.8886757</v>
      </c>
      <c r="Q12" s="99">
        <v>9359247962.9620094</v>
      </c>
      <c r="R12" s="99">
        <v>34265714606.196827</v>
      </c>
      <c r="S12" s="128">
        <v>24218189308.126293</v>
      </c>
    </row>
    <row r="13" spans="1:20" x14ac:dyDescent="0.25">
      <c r="A13" s="121"/>
      <c r="B13" s="7"/>
      <c r="C13" s="7"/>
      <c r="D13" s="7"/>
      <c r="E13" s="7"/>
      <c r="F13" s="7"/>
      <c r="G13" s="8"/>
      <c r="H13" s="8"/>
      <c r="I13" s="35"/>
      <c r="J13" s="108"/>
      <c r="K13" s="121"/>
      <c r="L13" s="7"/>
      <c r="M13" s="7"/>
      <c r="N13" s="7"/>
      <c r="O13" s="7"/>
      <c r="P13" s="7"/>
      <c r="Q13" s="8"/>
      <c r="R13" s="8"/>
      <c r="S13" s="35"/>
    </row>
    <row r="14" spans="1:20" ht="58.9" customHeight="1" x14ac:dyDescent="0.25">
      <c r="A14" s="219" t="s">
        <v>43</v>
      </c>
      <c r="B14" s="219"/>
      <c r="C14" s="219"/>
      <c r="D14" s="219"/>
      <c r="E14" s="219"/>
      <c r="F14" s="219"/>
      <c r="G14" s="219"/>
      <c r="H14" s="219"/>
      <c r="I14" s="219"/>
      <c r="J14" s="108"/>
      <c r="K14" s="219" t="s">
        <v>43</v>
      </c>
      <c r="L14" s="219"/>
      <c r="M14" s="219"/>
      <c r="N14" s="219"/>
      <c r="O14" s="219"/>
      <c r="P14" s="219"/>
      <c r="Q14" s="219"/>
      <c r="R14" s="219"/>
      <c r="S14" s="219"/>
    </row>
    <row r="15" spans="1:20" ht="14.45" customHeight="1" x14ac:dyDescent="0.25">
      <c r="A15" s="218" t="s">
        <v>224</v>
      </c>
      <c r="B15" s="218"/>
      <c r="C15" s="218"/>
      <c r="D15" s="218"/>
      <c r="E15" s="218"/>
      <c r="F15" s="218"/>
      <c r="G15" s="218"/>
      <c r="H15" s="218"/>
      <c r="I15" s="218"/>
      <c r="J15" s="218"/>
      <c r="K15" s="218" t="s">
        <v>224</v>
      </c>
      <c r="L15" s="218"/>
      <c r="M15" s="218"/>
      <c r="N15" s="218"/>
      <c r="O15" s="218"/>
      <c r="P15" s="218"/>
      <c r="Q15" s="218"/>
      <c r="R15" s="218"/>
      <c r="S15" s="218"/>
      <c r="T15" s="218"/>
    </row>
    <row r="16" spans="1:20" ht="14.45" customHeight="1" x14ac:dyDescent="0.25">
      <c r="A16" s="220" t="s">
        <v>225</v>
      </c>
      <c r="B16" s="220"/>
      <c r="C16" s="220"/>
      <c r="D16" s="220"/>
      <c r="E16" s="220"/>
      <c r="F16" s="220"/>
      <c r="G16" s="220"/>
      <c r="H16" s="220"/>
      <c r="I16" s="220"/>
      <c r="J16" s="211"/>
      <c r="K16" s="220" t="s">
        <v>225</v>
      </c>
      <c r="L16" s="220"/>
      <c r="M16" s="220"/>
      <c r="N16" s="220"/>
      <c r="O16" s="220"/>
      <c r="P16" s="220"/>
      <c r="Q16" s="220"/>
      <c r="R16" s="220"/>
      <c r="S16" s="220"/>
      <c r="T16" s="211"/>
    </row>
    <row r="17" spans="1:20" ht="79.150000000000006" customHeight="1" x14ac:dyDescent="0.25">
      <c r="A17" s="220" t="s">
        <v>223</v>
      </c>
      <c r="B17" s="220"/>
      <c r="C17" s="220"/>
      <c r="D17" s="220"/>
      <c r="E17" s="220"/>
      <c r="F17" s="220"/>
      <c r="G17" s="220"/>
      <c r="H17" s="220"/>
      <c r="I17" s="220"/>
      <c r="J17" s="211"/>
      <c r="K17" s="220" t="s">
        <v>223</v>
      </c>
      <c r="L17" s="220"/>
      <c r="M17" s="220"/>
      <c r="N17" s="220"/>
      <c r="O17" s="220"/>
      <c r="P17" s="220"/>
      <c r="Q17" s="220"/>
      <c r="R17" s="220"/>
      <c r="S17" s="220"/>
      <c r="T17" s="211"/>
    </row>
    <row r="18" spans="1:20" ht="97.5" customHeight="1" x14ac:dyDescent="0.25">
      <c r="A18" s="220" t="s">
        <v>229</v>
      </c>
      <c r="B18" s="220"/>
      <c r="C18" s="220"/>
      <c r="D18" s="220"/>
      <c r="E18" s="220"/>
      <c r="F18" s="220"/>
      <c r="G18" s="220"/>
      <c r="H18" s="220"/>
      <c r="I18" s="220"/>
      <c r="J18" s="210"/>
      <c r="K18" s="220" t="s">
        <v>229</v>
      </c>
      <c r="L18" s="220"/>
      <c r="M18" s="220"/>
      <c r="N18" s="220"/>
      <c r="O18" s="220"/>
      <c r="P18" s="220"/>
      <c r="Q18" s="220"/>
      <c r="R18" s="220"/>
      <c r="S18" s="220"/>
      <c r="T18" s="210"/>
    </row>
    <row r="19" spans="1:20" ht="24" customHeight="1" x14ac:dyDescent="0.25">
      <c r="A19" s="220" t="s">
        <v>228</v>
      </c>
      <c r="B19" s="220"/>
      <c r="C19" s="220"/>
      <c r="D19" s="220"/>
      <c r="E19" s="220"/>
      <c r="F19" s="220"/>
      <c r="G19" s="220"/>
      <c r="H19" s="220"/>
      <c r="I19" s="220"/>
      <c r="J19" s="212"/>
      <c r="K19" s="220" t="s">
        <v>228</v>
      </c>
      <c r="L19" s="220"/>
      <c r="M19" s="220"/>
      <c r="N19" s="220"/>
      <c r="O19" s="220"/>
      <c r="P19" s="220"/>
      <c r="Q19" s="220"/>
      <c r="R19" s="220"/>
      <c r="S19" s="220"/>
      <c r="T19" s="212"/>
    </row>
    <row r="20" spans="1:20" x14ac:dyDescent="0.25">
      <c r="L20" s="198"/>
    </row>
  </sheetData>
  <mergeCells count="18">
    <mergeCell ref="A14:I14"/>
    <mergeCell ref="K14:S14"/>
    <mergeCell ref="A3:I3"/>
    <mergeCell ref="K3:S3"/>
    <mergeCell ref="A5:I5"/>
    <mergeCell ref="K5:S5"/>
    <mergeCell ref="A4:I4"/>
    <mergeCell ref="K4:S4"/>
    <mergeCell ref="A19:I19"/>
    <mergeCell ref="K15:T15"/>
    <mergeCell ref="K16:S16"/>
    <mergeCell ref="K17:S17"/>
    <mergeCell ref="K18:S18"/>
    <mergeCell ref="K19:S19"/>
    <mergeCell ref="A16:I16"/>
    <mergeCell ref="A17:I17"/>
    <mergeCell ref="A18:I18"/>
    <mergeCell ref="A15:J15"/>
  </mergeCells>
  <conditionalFormatting sqref="L20">
    <cfRule type="cellIs" dxfId="3" priority="1" operator="greaterThan">
      <formula>1.96</formula>
    </cfRule>
  </conditionalFormatting>
  <hyperlinks>
    <hyperlink ref="A1" location="Indice!A1" display="Indice" xr:uid="{45F9EE68-5153-49BB-A0EA-6145ABF5CBB5}"/>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U175"/>
  <sheetViews>
    <sheetView zoomScale="98" zoomScaleNormal="98" workbookViewId="0"/>
  </sheetViews>
  <sheetFormatPr baseColWidth="10" defaultColWidth="11.5703125" defaultRowHeight="12.75" x14ac:dyDescent="0.2"/>
  <cols>
    <col min="1" max="1" width="15.85546875" style="1" customWidth="1"/>
    <col min="2" max="2" width="18.85546875" style="1" customWidth="1"/>
    <col min="3" max="3" width="12.28515625" style="45" customWidth="1"/>
    <col min="4" max="8" width="7.7109375" style="1" customWidth="1"/>
    <col min="9" max="9" width="7.7109375" style="186" customWidth="1"/>
    <col min="10" max="10" width="7.7109375" style="1" customWidth="1"/>
    <col min="11" max="11" width="11.5703125" style="1"/>
    <col min="12" max="12" width="15.85546875" style="1" customWidth="1"/>
    <col min="13" max="13" width="19.140625" style="1" customWidth="1"/>
    <col min="14" max="14" width="12.28515625" style="117" customWidth="1"/>
    <col min="15" max="19" width="18" style="1" customWidth="1"/>
    <col min="20" max="20" width="18" style="186" customWidth="1"/>
    <col min="21" max="21" width="18" style="1" customWidth="1"/>
    <col min="22" max="16384" width="11.5703125" style="1"/>
  </cols>
  <sheetData>
    <row r="1" spans="1:21" s="212" customFormat="1" ht="15" x14ac:dyDescent="0.25">
      <c r="A1" s="214" t="s">
        <v>231</v>
      </c>
    </row>
    <row r="2" spans="1:21" x14ac:dyDescent="0.2">
      <c r="A2" s="2"/>
    </row>
    <row r="3" spans="1:21" ht="13.9" customHeight="1" x14ac:dyDescent="0.2">
      <c r="A3" s="229" t="s">
        <v>165</v>
      </c>
      <c r="B3" s="229"/>
      <c r="C3" s="229"/>
      <c r="D3" s="229"/>
      <c r="E3" s="229"/>
      <c r="F3" s="229"/>
      <c r="G3" s="229"/>
      <c r="H3" s="229"/>
      <c r="I3" s="229"/>
      <c r="J3" s="229"/>
      <c r="L3" s="229" t="s">
        <v>166</v>
      </c>
      <c r="M3" s="229"/>
      <c r="N3" s="229"/>
      <c r="O3" s="229"/>
      <c r="P3" s="229"/>
      <c r="Q3" s="229"/>
      <c r="R3" s="229"/>
      <c r="S3" s="229"/>
      <c r="T3" s="229"/>
      <c r="U3" s="229"/>
    </row>
    <row r="4" spans="1:21" s="117" customFormat="1" ht="13.9" customHeight="1" x14ac:dyDescent="0.2">
      <c r="A4" s="229" t="s">
        <v>189</v>
      </c>
      <c r="B4" s="229"/>
      <c r="C4" s="229"/>
      <c r="D4" s="229"/>
      <c r="E4" s="229"/>
      <c r="F4" s="229"/>
      <c r="G4" s="229"/>
      <c r="H4" s="229"/>
      <c r="I4" s="229"/>
      <c r="J4" s="229"/>
      <c r="L4" s="229" t="s">
        <v>189</v>
      </c>
      <c r="M4" s="229"/>
      <c r="N4" s="229"/>
      <c r="O4" s="229"/>
      <c r="P4" s="229"/>
      <c r="Q4" s="229"/>
      <c r="R4" s="229"/>
      <c r="S4" s="229"/>
      <c r="T4" s="229"/>
      <c r="U4" s="229"/>
    </row>
    <row r="5" spans="1:21" x14ac:dyDescent="0.2">
      <c r="A5" s="230" t="s">
        <v>15</v>
      </c>
      <c r="B5" s="230"/>
      <c r="C5" s="230"/>
      <c r="D5" s="230"/>
      <c r="E5" s="230"/>
      <c r="F5" s="230"/>
      <c r="G5" s="230"/>
      <c r="H5" s="230"/>
      <c r="I5" s="230"/>
      <c r="J5" s="230"/>
      <c r="L5" s="230" t="s">
        <v>32</v>
      </c>
      <c r="M5" s="230"/>
      <c r="N5" s="230"/>
      <c r="O5" s="230"/>
      <c r="P5" s="230"/>
      <c r="Q5" s="230"/>
      <c r="R5" s="230"/>
      <c r="S5" s="230"/>
      <c r="T5" s="230"/>
      <c r="U5" s="230"/>
    </row>
    <row r="6" spans="1:21" x14ac:dyDescent="0.2">
      <c r="L6" s="84"/>
      <c r="M6" s="84"/>
      <c r="O6" s="84"/>
      <c r="P6" s="84"/>
      <c r="Q6" s="84"/>
      <c r="R6" s="84"/>
      <c r="S6" s="84"/>
      <c r="U6" s="84"/>
    </row>
    <row r="7" spans="1:21" ht="15" customHeight="1" x14ac:dyDescent="0.2">
      <c r="A7" s="141"/>
      <c r="B7" s="4"/>
      <c r="C7" s="4"/>
      <c r="D7" s="5">
        <v>2006</v>
      </c>
      <c r="E7" s="5">
        <v>2009</v>
      </c>
      <c r="F7" s="5">
        <v>2011</v>
      </c>
      <c r="G7" s="5">
        <v>2013</v>
      </c>
      <c r="H7" s="5">
        <v>2015</v>
      </c>
      <c r="I7" s="5">
        <v>2017</v>
      </c>
      <c r="J7" s="119">
        <v>2020</v>
      </c>
      <c r="L7" s="141"/>
      <c r="M7" s="4"/>
      <c r="N7" s="4"/>
      <c r="O7" s="5">
        <v>2006</v>
      </c>
      <c r="P7" s="5">
        <v>2009</v>
      </c>
      <c r="Q7" s="5">
        <v>2011</v>
      </c>
      <c r="R7" s="5">
        <v>2013</v>
      </c>
      <c r="S7" s="5">
        <v>2015</v>
      </c>
      <c r="T7" s="5">
        <v>2017</v>
      </c>
      <c r="U7" s="119">
        <v>2020</v>
      </c>
    </row>
    <row r="8" spans="1:21" s="45" customFormat="1" ht="15" customHeight="1" x14ac:dyDescent="0.2">
      <c r="A8" s="37"/>
      <c r="B8" s="92"/>
      <c r="C8" s="92"/>
      <c r="D8" s="92"/>
      <c r="E8" s="10"/>
      <c r="F8" s="10"/>
      <c r="G8" s="10"/>
      <c r="H8" s="62"/>
      <c r="I8" s="62"/>
      <c r="J8" s="147"/>
      <c r="L8" s="37"/>
      <c r="M8" s="92"/>
      <c r="N8" s="92"/>
      <c r="O8" s="92"/>
      <c r="P8" s="10"/>
      <c r="Q8" s="10"/>
      <c r="R8" s="10"/>
      <c r="S8" s="62"/>
      <c r="T8" s="62"/>
      <c r="U8" s="147"/>
    </row>
    <row r="9" spans="1:21" s="45" customFormat="1" ht="15" customHeight="1" x14ac:dyDescent="0.2">
      <c r="A9" s="57" t="s">
        <v>79</v>
      </c>
      <c r="B9" s="92" t="s">
        <v>0</v>
      </c>
      <c r="C9" s="102" t="s">
        <v>98</v>
      </c>
      <c r="D9" s="148">
        <v>98.285719151725999</v>
      </c>
      <c r="E9" s="62">
        <v>97.167800194874872</v>
      </c>
      <c r="F9" s="62">
        <v>96.779808026877603</v>
      </c>
      <c r="G9" s="62">
        <v>96.807679422681048</v>
      </c>
      <c r="H9" s="62">
        <v>96.31588104603307</v>
      </c>
      <c r="I9" s="62">
        <v>95.807824969328465</v>
      </c>
      <c r="J9" s="134">
        <v>92.648776826565822</v>
      </c>
      <c r="L9" s="57" t="s">
        <v>79</v>
      </c>
      <c r="M9" s="92" t="s">
        <v>0</v>
      </c>
      <c r="N9" s="102" t="s">
        <v>98</v>
      </c>
      <c r="O9" s="144">
        <v>21544205676</v>
      </c>
      <c r="P9" s="40">
        <v>24603011114</v>
      </c>
      <c r="Q9" s="40">
        <v>25370579998</v>
      </c>
      <c r="R9" s="40">
        <v>29742427590</v>
      </c>
      <c r="S9" s="40">
        <v>36484460766</v>
      </c>
      <c r="T9" s="40">
        <v>36933295736</v>
      </c>
      <c r="U9" s="131">
        <v>57857770143</v>
      </c>
    </row>
    <row r="10" spans="1:21" s="48" customFormat="1" ht="15" customHeight="1" x14ac:dyDescent="0.2">
      <c r="A10" s="37"/>
      <c r="B10" s="92"/>
      <c r="C10" s="100" t="s">
        <v>66</v>
      </c>
      <c r="D10" s="148">
        <v>0.54950559533793852</v>
      </c>
      <c r="E10" s="62">
        <v>0.70535459906943343</v>
      </c>
      <c r="F10" s="62">
        <v>0.25906286690483465</v>
      </c>
      <c r="G10" s="62">
        <v>0.25003222934312297</v>
      </c>
      <c r="H10" s="62">
        <v>0.40943447776051362</v>
      </c>
      <c r="I10" s="62">
        <v>0.33743588124263008</v>
      </c>
      <c r="J10" s="134">
        <v>0.45447880882741892</v>
      </c>
      <c r="L10" s="37"/>
      <c r="M10" s="92"/>
      <c r="N10" s="100" t="s">
        <v>66</v>
      </c>
      <c r="O10" s="144">
        <v>5110333728.3726034</v>
      </c>
      <c r="P10" s="40">
        <v>2629134881.2140646</v>
      </c>
      <c r="Q10" s="40">
        <v>2389527496.0108371</v>
      </c>
      <c r="R10" s="40">
        <v>2201056460.4759455</v>
      </c>
      <c r="S10" s="40">
        <v>3633643034.7132106</v>
      </c>
      <c r="T10" s="40">
        <v>1731339526.673677</v>
      </c>
      <c r="U10" s="131">
        <v>3368500899.1056519</v>
      </c>
    </row>
    <row r="11" spans="1:21" s="45" customFormat="1" ht="15" customHeight="1" x14ac:dyDescent="0.2">
      <c r="A11" s="37"/>
      <c r="B11" s="92" t="s">
        <v>1</v>
      </c>
      <c r="C11" s="102" t="s">
        <v>98</v>
      </c>
      <c r="D11" s="148">
        <v>1.7142808482740479</v>
      </c>
      <c r="E11" s="62">
        <v>2.8321998051254607</v>
      </c>
      <c r="F11" s="62">
        <v>3.2201919731226853</v>
      </c>
      <c r="G11" s="62">
        <v>3.1923205773190797</v>
      </c>
      <c r="H11" s="62">
        <v>3.6841189539669297</v>
      </c>
      <c r="I11" s="62">
        <v>4.1921750306715344</v>
      </c>
      <c r="J11" s="134">
        <v>7.3512231734341889</v>
      </c>
      <c r="L11" s="37"/>
      <c r="M11" s="92" t="s">
        <v>1</v>
      </c>
      <c r="N11" s="102" t="s">
        <v>98</v>
      </c>
      <c r="O11" s="144">
        <v>375769944</v>
      </c>
      <c r="P11" s="40">
        <v>717116608</v>
      </c>
      <c r="Q11" s="40">
        <v>844165118</v>
      </c>
      <c r="R11" s="40">
        <v>980783386</v>
      </c>
      <c r="S11" s="40">
        <v>1395006306.0507813</v>
      </c>
      <c r="T11" s="40">
        <v>1616056311</v>
      </c>
      <c r="U11" s="131">
        <v>4590728504</v>
      </c>
    </row>
    <row r="12" spans="1:21" s="48" customFormat="1" ht="15" customHeight="1" x14ac:dyDescent="0.2">
      <c r="A12" s="37"/>
      <c r="B12" s="92"/>
      <c r="C12" s="100" t="s">
        <v>66</v>
      </c>
      <c r="D12" s="148">
        <v>0.54950559533793852</v>
      </c>
      <c r="E12" s="62">
        <v>0.70535459906943343</v>
      </c>
      <c r="F12" s="62">
        <v>0.25906286690483465</v>
      </c>
      <c r="G12" s="62">
        <v>0.25003222934312297</v>
      </c>
      <c r="H12" s="62">
        <v>0.40943447776051362</v>
      </c>
      <c r="I12" s="62">
        <v>0.33743588124263019</v>
      </c>
      <c r="J12" s="134">
        <v>0.45447880882741887</v>
      </c>
      <c r="L12" s="37"/>
      <c r="M12" s="92"/>
      <c r="N12" s="100" t="s">
        <v>66</v>
      </c>
      <c r="O12" s="144">
        <v>70964963.607809559</v>
      </c>
      <c r="P12" s="40">
        <v>137460325.14837161</v>
      </c>
      <c r="Q12" s="40">
        <v>101492915.08343583</v>
      </c>
      <c r="R12" s="40">
        <v>67744752.755670518</v>
      </c>
      <c r="S12" s="40">
        <v>190023051.12602508</v>
      </c>
      <c r="T12" s="40">
        <v>137350389.87202626</v>
      </c>
      <c r="U12" s="131">
        <v>231826467.90416902</v>
      </c>
    </row>
    <row r="13" spans="1:21" s="45" customFormat="1" ht="15" customHeight="1" x14ac:dyDescent="0.2">
      <c r="A13" s="37"/>
      <c r="B13" s="92" t="s">
        <v>2</v>
      </c>
      <c r="C13" s="102" t="s">
        <v>98</v>
      </c>
      <c r="D13" s="148">
        <v>100</v>
      </c>
      <c r="E13" s="62">
        <v>100</v>
      </c>
      <c r="F13" s="62">
        <v>100</v>
      </c>
      <c r="G13" s="62">
        <v>100</v>
      </c>
      <c r="H13" s="62">
        <v>100</v>
      </c>
      <c r="I13" s="62">
        <v>100</v>
      </c>
      <c r="J13" s="134">
        <v>100</v>
      </c>
      <c r="L13" s="37"/>
      <c r="M13" s="92" t="s">
        <v>2</v>
      </c>
      <c r="N13" s="102" t="s">
        <v>98</v>
      </c>
      <c r="O13" s="144">
        <v>21919975620</v>
      </c>
      <c r="P13" s="40">
        <v>25320127722</v>
      </c>
      <c r="Q13" s="40">
        <v>26214745116</v>
      </c>
      <c r="R13" s="40">
        <v>30723210976</v>
      </c>
      <c r="S13" s="40">
        <v>37879467072.050781</v>
      </c>
      <c r="T13" s="40">
        <v>38549352047</v>
      </c>
      <c r="U13" s="131">
        <v>62448498647</v>
      </c>
    </row>
    <row r="14" spans="1:21" ht="15" customHeight="1" x14ac:dyDescent="0.2">
      <c r="A14" s="37"/>
      <c r="B14" s="92"/>
      <c r="C14" s="100" t="s">
        <v>66</v>
      </c>
      <c r="D14" s="149"/>
      <c r="E14" s="34"/>
      <c r="F14" s="34"/>
      <c r="G14" s="34"/>
      <c r="H14" s="62"/>
      <c r="I14" s="62"/>
      <c r="J14" s="134"/>
      <c r="L14" s="37"/>
      <c r="M14" s="92"/>
      <c r="N14" s="100" t="s">
        <v>66</v>
      </c>
      <c r="O14" s="144">
        <v>5097874393.6966467</v>
      </c>
      <c r="P14" s="96">
        <v>2563922616.6840701</v>
      </c>
      <c r="Q14" s="96">
        <v>2463958375.4322066</v>
      </c>
      <c r="R14" s="96">
        <v>2226519456.7278967</v>
      </c>
      <c r="S14" s="40">
        <v>3742886110.6643305</v>
      </c>
      <c r="T14" s="40">
        <v>1776913018.0277338</v>
      </c>
      <c r="U14" s="131">
        <v>3434457808.8411903</v>
      </c>
    </row>
    <row r="15" spans="1:21" ht="15" customHeight="1" x14ac:dyDescent="0.2">
      <c r="A15" s="57" t="s">
        <v>68</v>
      </c>
      <c r="B15" s="92" t="s">
        <v>139</v>
      </c>
      <c r="C15" s="102" t="s">
        <v>98</v>
      </c>
      <c r="D15" s="148">
        <v>99.073778363654412</v>
      </c>
      <c r="E15" s="62">
        <v>96.465044544522755</v>
      </c>
      <c r="F15" s="62">
        <v>97.719664493187565</v>
      </c>
      <c r="G15" s="62">
        <v>97.921901051198844</v>
      </c>
      <c r="H15" s="62">
        <v>98.324464146655345</v>
      </c>
      <c r="I15" s="62">
        <v>97.305902845450319</v>
      </c>
      <c r="J15" s="134">
        <v>95.449894981401229</v>
      </c>
      <c r="L15" s="57" t="s">
        <v>68</v>
      </c>
      <c r="M15" s="92" t="s">
        <v>139</v>
      </c>
      <c r="N15" s="102" t="s">
        <v>98</v>
      </c>
      <c r="O15" s="144">
        <v>29488108687</v>
      </c>
      <c r="P15" s="40">
        <v>37020504454</v>
      </c>
      <c r="Q15" s="40">
        <v>51861006575</v>
      </c>
      <c r="R15" s="40">
        <v>74877217752</v>
      </c>
      <c r="S15" s="40">
        <v>98154820428</v>
      </c>
      <c r="T15" s="40">
        <v>90236638493</v>
      </c>
      <c r="U15" s="131">
        <v>113520132458</v>
      </c>
    </row>
    <row r="16" spans="1:21" s="48" customFormat="1" ht="15" customHeight="1" x14ac:dyDescent="0.2">
      <c r="A16" s="37"/>
      <c r="B16" s="92"/>
      <c r="C16" s="100" t="s">
        <v>66</v>
      </c>
      <c r="D16" s="148">
        <v>0.15388155544137058</v>
      </c>
      <c r="E16" s="62">
        <v>0.72910214859976896</v>
      </c>
      <c r="F16" s="62">
        <v>0.16328051052127865</v>
      </c>
      <c r="G16" s="62">
        <v>0.20929005535806522</v>
      </c>
      <c r="H16" s="62">
        <v>0.30113875480182756</v>
      </c>
      <c r="I16" s="62">
        <v>0.16692285831786405</v>
      </c>
      <c r="J16" s="134">
        <v>0.39281534989383282</v>
      </c>
      <c r="L16" s="37"/>
      <c r="M16" s="92"/>
      <c r="N16" s="100" t="s">
        <v>66</v>
      </c>
      <c r="O16" s="144">
        <v>2283410074.3451533</v>
      </c>
      <c r="P16" s="40">
        <v>5264624266.0721254</v>
      </c>
      <c r="Q16" s="40">
        <v>4945237449.9634724</v>
      </c>
      <c r="R16" s="40">
        <v>6767179684.3558197</v>
      </c>
      <c r="S16" s="40">
        <v>16552592257.82962</v>
      </c>
      <c r="T16" s="40">
        <v>3994443444.7959256</v>
      </c>
      <c r="U16" s="131">
        <v>8397577871.9018879</v>
      </c>
    </row>
    <row r="17" spans="1:21" ht="15" customHeight="1" x14ac:dyDescent="0.2">
      <c r="A17" s="37"/>
      <c r="B17" s="92" t="s">
        <v>54</v>
      </c>
      <c r="C17" s="102" t="s">
        <v>98</v>
      </c>
      <c r="D17" s="148">
        <v>0.92622163634546784</v>
      </c>
      <c r="E17" s="62">
        <v>3.5349554554771978</v>
      </c>
      <c r="F17" s="62">
        <v>2.280335506812281</v>
      </c>
      <c r="G17" s="62">
        <v>2.0780989488014718</v>
      </c>
      <c r="H17" s="62">
        <v>1.6755358533446556</v>
      </c>
      <c r="I17" s="62">
        <v>2.6940971545496799</v>
      </c>
      <c r="J17" s="134">
        <v>4.5501049992599309</v>
      </c>
      <c r="L17" s="37"/>
      <c r="M17" s="92" t="s">
        <v>54</v>
      </c>
      <c r="N17" s="102" t="s">
        <v>98</v>
      </c>
      <c r="O17" s="144">
        <v>275678638</v>
      </c>
      <c r="P17" s="40">
        <v>1356614044</v>
      </c>
      <c r="Q17" s="40">
        <v>1210201604</v>
      </c>
      <c r="R17" s="40">
        <v>1589044594</v>
      </c>
      <c r="S17" s="40">
        <v>1672644974.3007813</v>
      </c>
      <c r="T17" s="40">
        <v>2498371259</v>
      </c>
      <c r="U17" s="131">
        <v>5411514830</v>
      </c>
    </row>
    <row r="18" spans="1:21" s="48" customFormat="1" ht="15" customHeight="1" x14ac:dyDescent="0.2">
      <c r="A18" s="37"/>
      <c r="B18" s="92"/>
      <c r="C18" s="100" t="s">
        <v>66</v>
      </c>
      <c r="D18" s="148">
        <v>0.15388155544137058</v>
      </c>
      <c r="E18" s="62">
        <v>0.72910214859976896</v>
      </c>
      <c r="F18" s="62">
        <v>0.16328051052127865</v>
      </c>
      <c r="G18" s="62">
        <v>0.20929005535806522</v>
      </c>
      <c r="H18" s="62">
        <v>0.30113875480182756</v>
      </c>
      <c r="I18" s="62">
        <v>0.16692285831786408</v>
      </c>
      <c r="J18" s="134">
        <v>0.39281534889108571</v>
      </c>
      <c r="L18" s="37"/>
      <c r="M18" s="92"/>
      <c r="N18" s="100" t="s">
        <v>66</v>
      </c>
      <c r="O18" s="144">
        <v>39908153.851779431</v>
      </c>
      <c r="P18" s="40">
        <v>242118365.0596118</v>
      </c>
      <c r="Q18" s="40">
        <v>89474783.605301768</v>
      </c>
      <c r="R18" s="40">
        <v>112955689.47529477</v>
      </c>
      <c r="S18" s="40">
        <v>115307081.38846324</v>
      </c>
      <c r="T18" s="40">
        <v>136688038.5148719</v>
      </c>
      <c r="U18" s="131">
        <v>276487012.33929968</v>
      </c>
    </row>
    <row r="19" spans="1:21" ht="15" customHeight="1" x14ac:dyDescent="0.2">
      <c r="A19" s="37"/>
      <c r="B19" s="92" t="s">
        <v>138</v>
      </c>
      <c r="C19" s="102" t="s">
        <v>98</v>
      </c>
      <c r="D19" s="148">
        <v>100</v>
      </c>
      <c r="E19" s="62">
        <v>100</v>
      </c>
      <c r="F19" s="62">
        <v>100</v>
      </c>
      <c r="G19" s="62">
        <v>100</v>
      </c>
      <c r="H19" s="62">
        <v>100</v>
      </c>
      <c r="I19" s="62">
        <v>100</v>
      </c>
      <c r="J19" s="134">
        <v>100</v>
      </c>
      <c r="L19" s="37"/>
      <c r="M19" s="92" t="s">
        <v>138</v>
      </c>
      <c r="N19" s="102" t="s">
        <v>98</v>
      </c>
      <c r="O19" s="144">
        <v>29763787325</v>
      </c>
      <c r="P19" s="40">
        <v>38377118498</v>
      </c>
      <c r="Q19" s="40">
        <v>53071208179</v>
      </c>
      <c r="R19" s="40">
        <v>76466262346</v>
      </c>
      <c r="S19" s="40">
        <v>99827465402.300781</v>
      </c>
      <c r="T19" s="40">
        <v>92735009752</v>
      </c>
      <c r="U19" s="131">
        <v>118931647311</v>
      </c>
    </row>
    <row r="20" spans="1:21" ht="15" customHeight="1" x14ac:dyDescent="0.2">
      <c r="A20" s="37"/>
      <c r="B20" s="92"/>
      <c r="C20" s="100" t="s">
        <v>66</v>
      </c>
      <c r="D20" s="149"/>
      <c r="E20" s="34"/>
      <c r="F20" s="34"/>
      <c r="G20" s="34"/>
      <c r="H20" s="62"/>
      <c r="I20" s="62"/>
      <c r="J20" s="134"/>
      <c r="L20" s="37"/>
      <c r="M20" s="92"/>
      <c r="N20" s="100" t="s">
        <v>66</v>
      </c>
      <c r="O20" s="144">
        <v>2283655746.0106406</v>
      </c>
      <c r="P20" s="96">
        <v>5295037818.1491194</v>
      </c>
      <c r="Q20" s="96">
        <v>5005156473.3329811</v>
      </c>
      <c r="R20" s="96">
        <v>6802670215.0364752</v>
      </c>
      <c r="S20" s="40">
        <v>16551897500.015543</v>
      </c>
      <c r="T20" s="40">
        <v>4022039003.4236417</v>
      </c>
      <c r="U20" s="131">
        <v>8398547461.7873478</v>
      </c>
    </row>
    <row r="21" spans="1:21" ht="15" customHeight="1" x14ac:dyDescent="0.2">
      <c r="A21" s="57" t="s">
        <v>69</v>
      </c>
      <c r="B21" s="92" t="s">
        <v>0</v>
      </c>
      <c r="C21" s="102" t="s">
        <v>98</v>
      </c>
      <c r="D21" s="148">
        <v>99.119697728667489</v>
      </c>
      <c r="E21" s="62">
        <v>97.81749294806491</v>
      </c>
      <c r="F21" s="62">
        <v>98.461322246258092</v>
      </c>
      <c r="G21" s="62">
        <v>98.792227541142267</v>
      </c>
      <c r="H21" s="62">
        <v>98.794203262865565</v>
      </c>
      <c r="I21" s="62">
        <v>98.172418356000918</v>
      </c>
      <c r="J21" s="134">
        <v>96.329224541115195</v>
      </c>
      <c r="L21" s="57" t="s">
        <v>69</v>
      </c>
      <c r="M21" s="92" t="s">
        <v>0</v>
      </c>
      <c r="N21" s="102" t="s">
        <v>98</v>
      </c>
      <c r="O21" s="144">
        <v>77961814175</v>
      </c>
      <c r="P21" s="40">
        <v>90014179184</v>
      </c>
      <c r="Q21" s="40">
        <v>125992497016</v>
      </c>
      <c r="R21" s="40">
        <v>157688912407</v>
      </c>
      <c r="S21" s="40">
        <v>172397677807</v>
      </c>
      <c r="T21" s="40">
        <v>202496983433</v>
      </c>
      <c r="U21" s="131">
        <v>236094284993</v>
      </c>
    </row>
    <row r="22" spans="1:21" s="48" customFormat="1" ht="15" customHeight="1" x14ac:dyDescent="0.2">
      <c r="A22" s="37"/>
      <c r="B22" s="92"/>
      <c r="C22" s="100" t="s">
        <v>66</v>
      </c>
      <c r="D22" s="148">
        <v>0.14931619741203417</v>
      </c>
      <c r="E22" s="62">
        <v>0.36153578772194006</v>
      </c>
      <c r="F22" s="62">
        <v>0.22647162513587099</v>
      </c>
      <c r="G22" s="62">
        <v>0.12422259278361369</v>
      </c>
      <c r="H22" s="62">
        <v>0.16805270421802795</v>
      </c>
      <c r="I22" s="62">
        <v>0.15805970387683493</v>
      </c>
      <c r="J22" s="134">
        <v>0.53282956547659754</v>
      </c>
      <c r="L22" s="37"/>
      <c r="M22" s="92"/>
      <c r="N22" s="100" t="s">
        <v>66</v>
      </c>
      <c r="O22" s="144">
        <v>4549248117.3179646</v>
      </c>
      <c r="P22" s="40">
        <v>9056684717.8048477</v>
      </c>
      <c r="Q22" s="40">
        <v>16646921220.125343</v>
      </c>
      <c r="R22" s="40">
        <v>13753571993.979076</v>
      </c>
      <c r="S22" s="40">
        <v>16571673168.950165</v>
      </c>
      <c r="T22" s="40">
        <v>15364408886.39673</v>
      </c>
      <c r="U22" s="131">
        <v>17832984253.633533</v>
      </c>
    </row>
    <row r="23" spans="1:21" ht="15" customHeight="1" x14ac:dyDescent="0.2">
      <c r="A23" s="37"/>
      <c r="B23" s="92" t="s">
        <v>1</v>
      </c>
      <c r="C23" s="102" t="s">
        <v>98</v>
      </c>
      <c r="D23" s="148">
        <v>0.88030227133263061</v>
      </c>
      <c r="E23" s="62">
        <v>2.1825070519349783</v>
      </c>
      <c r="F23" s="62">
        <v>1.5386777537419067</v>
      </c>
      <c r="G23" s="62">
        <v>1.2077724588574752</v>
      </c>
      <c r="H23" s="62">
        <v>1.2057967371344354</v>
      </c>
      <c r="I23" s="62">
        <v>1.8275816439990884</v>
      </c>
      <c r="J23" s="134">
        <v>3.6707754588848021</v>
      </c>
      <c r="L23" s="37"/>
      <c r="M23" s="92" t="s">
        <v>1</v>
      </c>
      <c r="N23" s="102" t="s">
        <v>98</v>
      </c>
      <c r="O23" s="144">
        <v>692394788</v>
      </c>
      <c r="P23" s="40">
        <v>2008399264</v>
      </c>
      <c r="Q23" s="40">
        <v>1968913761</v>
      </c>
      <c r="R23" s="40">
        <v>1927806774</v>
      </c>
      <c r="S23" s="40">
        <v>2104137191.4921875</v>
      </c>
      <c r="T23" s="40">
        <v>3769691896</v>
      </c>
      <c r="U23" s="131">
        <v>8996741243</v>
      </c>
    </row>
    <row r="24" spans="1:21" s="48" customFormat="1" ht="15" customHeight="1" x14ac:dyDescent="0.2">
      <c r="A24" s="37"/>
      <c r="B24" s="92"/>
      <c r="C24" s="100" t="s">
        <v>66</v>
      </c>
      <c r="D24" s="148">
        <v>0.14931619741203417</v>
      </c>
      <c r="E24" s="62">
        <v>0.36153578772194006</v>
      </c>
      <c r="F24" s="62">
        <v>0.22647162513587099</v>
      </c>
      <c r="G24" s="62">
        <v>0.12422259278361369</v>
      </c>
      <c r="H24" s="62">
        <v>0.16805270421802795</v>
      </c>
      <c r="I24" s="62">
        <v>0.15805970387683516</v>
      </c>
      <c r="J24" s="134">
        <v>0.53282956547659732</v>
      </c>
      <c r="L24" s="37"/>
      <c r="M24" s="92"/>
      <c r="N24" s="100" t="s">
        <v>66</v>
      </c>
      <c r="O24" s="144">
        <v>106376671.3753638</v>
      </c>
      <c r="P24" s="40">
        <v>222593014.82328132</v>
      </c>
      <c r="Q24" s="40">
        <v>522390353.1532914</v>
      </c>
      <c r="R24" s="40">
        <v>140744913.70165581</v>
      </c>
      <c r="S24" s="40">
        <v>163430814.86037648</v>
      </c>
      <c r="T24" s="40">
        <v>242856893.68725595</v>
      </c>
      <c r="U24" s="131">
        <v>1297735873.4299009</v>
      </c>
    </row>
    <row r="25" spans="1:21" ht="15" customHeight="1" x14ac:dyDescent="0.2">
      <c r="A25" s="37"/>
      <c r="B25" s="92" t="s">
        <v>2</v>
      </c>
      <c r="C25" s="102" t="s">
        <v>98</v>
      </c>
      <c r="D25" s="148">
        <v>100</v>
      </c>
      <c r="E25" s="62">
        <v>100</v>
      </c>
      <c r="F25" s="62">
        <v>100</v>
      </c>
      <c r="G25" s="62">
        <v>100</v>
      </c>
      <c r="H25" s="62">
        <v>100</v>
      </c>
      <c r="I25" s="62">
        <v>100</v>
      </c>
      <c r="J25" s="134">
        <v>100</v>
      </c>
      <c r="L25" s="37"/>
      <c r="M25" s="92" t="s">
        <v>2</v>
      </c>
      <c r="N25" s="102" t="s">
        <v>98</v>
      </c>
      <c r="O25" s="144">
        <v>78654208963</v>
      </c>
      <c r="P25" s="40">
        <v>92022578448</v>
      </c>
      <c r="Q25" s="40">
        <v>127961410777</v>
      </c>
      <c r="R25" s="40">
        <v>159616719181</v>
      </c>
      <c r="S25" s="40">
        <v>174501814998.49219</v>
      </c>
      <c r="T25" s="40">
        <v>206266675329</v>
      </c>
      <c r="U25" s="131">
        <v>245091026236</v>
      </c>
    </row>
    <row r="26" spans="1:21" ht="15" customHeight="1" x14ac:dyDescent="0.2">
      <c r="A26" s="37"/>
      <c r="B26" s="92"/>
      <c r="C26" s="100" t="s">
        <v>66</v>
      </c>
      <c r="D26" s="149"/>
      <c r="E26" s="34"/>
      <c r="F26" s="34"/>
      <c r="G26" s="34"/>
      <c r="H26" s="62"/>
      <c r="I26" s="62"/>
      <c r="J26" s="134"/>
      <c r="L26" s="37"/>
      <c r="M26" s="92"/>
      <c r="N26" s="100" t="s">
        <v>66</v>
      </c>
      <c r="O26" s="144">
        <v>4536023664.604394</v>
      </c>
      <c r="P26" s="96">
        <v>8990652861.4091072</v>
      </c>
      <c r="Q26" s="96">
        <v>17135689863.509232</v>
      </c>
      <c r="R26" s="96">
        <v>13777029045.159027</v>
      </c>
      <c r="S26" s="40">
        <v>16521746120.21879</v>
      </c>
      <c r="T26" s="40">
        <v>15419551957.40584</v>
      </c>
      <c r="U26" s="131">
        <v>18104780492.22604</v>
      </c>
    </row>
    <row r="27" spans="1:21" ht="15" customHeight="1" x14ac:dyDescent="0.2">
      <c r="A27" s="57" t="s">
        <v>70</v>
      </c>
      <c r="B27" s="92" t="s">
        <v>0</v>
      </c>
      <c r="C27" s="102" t="s">
        <v>98</v>
      </c>
      <c r="D27" s="148">
        <v>98.571386536708175</v>
      </c>
      <c r="E27" s="62">
        <v>96.956427388681448</v>
      </c>
      <c r="F27" s="62">
        <v>97.364518361764496</v>
      </c>
      <c r="G27" s="62">
        <v>97.220683028550312</v>
      </c>
      <c r="H27" s="62">
        <v>96.535437423635884</v>
      </c>
      <c r="I27" s="62">
        <v>96.831251915168167</v>
      </c>
      <c r="J27" s="134">
        <v>93.964445611571762</v>
      </c>
      <c r="L27" s="57" t="s">
        <v>70</v>
      </c>
      <c r="M27" s="92" t="s">
        <v>0</v>
      </c>
      <c r="N27" s="102" t="s">
        <v>98</v>
      </c>
      <c r="O27" s="144">
        <v>36254759940</v>
      </c>
      <c r="P27" s="40">
        <v>36965978350</v>
      </c>
      <c r="Q27" s="40">
        <v>47323254011</v>
      </c>
      <c r="R27" s="40">
        <v>60039699776</v>
      </c>
      <c r="S27" s="40">
        <v>68196994273</v>
      </c>
      <c r="T27" s="40">
        <v>75640902004</v>
      </c>
      <c r="U27" s="131">
        <v>86338350502</v>
      </c>
    </row>
    <row r="28" spans="1:21" s="48" customFormat="1" ht="15" customHeight="1" x14ac:dyDescent="0.2">
      <c r="A28" s="37"/>
      <c r="B28" s="92"/>
      <c r="C28" s="100" t="s">
        <v>66</v>
      </c>
      <c r="D28" s="148">
        <v>0.20784608709905086</v>
      </c>
      <c r="E28" s="62">
        <v>0.38437650069772011</v>
      </c>
      <c r="F28" s="62">
        <v>0.17229421515752028</v>
      </c>
      <c r="G28" s="62">
        <v>0.25678333874313636</v>
      </c>
      <c r="H28" s="62">
        <v>0.16208315012778335</v>
      </c>
      <c r="I28" s="62">
        <v>0.2737160798416664</v>
      </c>
      <c r="J28" s="134">
        <v>0.40341302288155101</v>
      </c>
      <c r="L28" s="37"/>
      <c r="M28" s="92"/>
      <c r="N28" s="100" t="s">
        <v>66</v>
      </c>
      <c r="O28" s="144">
        <v>2861728811.716177</v>
      </c>
      <c r="P28" s="40">
        <v>2675255566.6332459</v>
      </c>
      <c r="Q28" s="40">
        <v>3099229037.1567154</v>
      </c>
      <c r="R28" s="40">
        <v>3973719780.1655278</v>
      </c>
      <c r="S28" s="40">
        <v>3329979604.0852013</v>
      </c>
      <c r="T28" s="40">
        <v>5946650704.6539688</v>
      </c>
      <c r="U28" s="131">
        <v>4709256352.1899395</v>
      </c>
    </row>
    <row r="29" spans="1:21" ht="15" customHeight="1" x14ac:dyDescent="0.2">
      <c r="A29" s="37"/>
      <c r="B29" s="92" t="s">
        <v>1</v>
      </c>
      <c r="C29" s="102" t="s">
        <v>98</v>
      </c>
      <c r="D29" s="148">
        <v>1.4286134632918213</v>
      </c>
      <c r="E29" s="62">
        <v>3.0435726113185209</v>
      </c>
      <c r="F29" s="62">
        <v>2.635481638235655</v>
      </c>
      <c r="G29" s="62">
        <v>2.7793169714498522</v>
      </c>
      <c r="H29" s="62">
        <v>3.4645625763641141</v>
      </c>
      <c r="I29" s="62">
        <v>3.1687480848318281</v>
      </c>
      <c r="J29" s="134">
        <v>6.0355544341380156</v>
      </c>
      <c r="L29" s="37"/>
      <c r="M29" s="92" t="s">
        <v>1</v>
      </c>
      <c r="N29" s="102" t="s">
        <v>98</v>
      </c>
      <c r="O29" s="144">
        <v>525446988</v>
      </c>
      <c r="P29" s="40">
        <v>1160404135</v>
      </c>
      <c r="Q29" s="40">
        <v>1280955004</v>
      </c>
      <c r="R29" s="40">
        <v>1716397698</v>
      </c>
      <c r="S29" s="40">
        <v>2447523525.9140625</v>
      </c>
      <c r="T29" s="40">
        <v>2475305840</v>
      </c>
      <c r="U29" s="131">
        <v>5545712645</v>
      </c>
    </row>
    <row r="30" spans="1:21" s="48" customFormat="1" ht="15" customHeight="1" x14ac:dyDescent="0.2">
      <c r="A30" s="37"/>
      <c r="B30" s="92"/>
      <c r="C30" s="100" t="s">
        <v>66</v>
      </c>
      <c r="D30" s="148">
        <v>0.20784608709905086</v>
      </c>
      <c r="E30" s="62">
        <v>0.38437650069772011</v>
      </c>
      <c r="F30" s="62">
        <v>0.17229421515752028</v>
      </c>
      <c r="G30" s="62">
        <v>0.25678333874313636</v>
      </c>
      <c r="H30" s="62">
        <v>0.16208315012778335</v>
      </c>
      <c r="I30" s="62">
        <v>0.27371607984166635</v>
      </c>
      <c r="J30" s="134">
        <v>0.40341300921777634</v>
      </c>
      <c r="L30" s="37"/>
      <c r="M30" s="92"/>
      <c r="N30" s="100" t="s">
        <v>66</v>
      </c>
      <c r="O30" s="144">
        <v>55887008.773737095</v>
      </c>
      <c r="P30" s="40">
        <v>107742925.52353995</v>
      </c>
      <c r="Q30" s="40">
        <v>94206430.10865666</v>
      </c>
      <c r="R30" s="40">
        <v>181061339.36982352</v>
      </c>
      <c r="S30" s="40">
        <v>128216302.15157396</v>
      </c>
      <c r="T30" s="40">
        <v>129273444.53307891</v>
      </c>
      <c r="U30" s="131">
        <v>258914096.57339588</v>
      </c>
    </row>
    <row r="31" spans="1:21" ht="15" customHeight="1" x14ac:dyDescent="0.2">
      <c r="A31" s="37"/>
      <c r="B31" s="92" t="s">
        <v>2</v>
      </c>
      <c r="C31" s="102" t="s">
        <v>98</v>
      </c>
      <c r="D31" s="148">
        <v>100</v>
      </c>
      <c r="E31" s="62">
        <v>100</v>
      </c>
      <c r="F31" s="62">
        <v>99.999999999999986</v>
      </c>
      <c r="G31" s="62">
        <v>100</v>
      </c>
      <c r="H31" s="62">
        <v>100</v>
      </c>
      <c r="I31" s="62">
        <v>100</v>
      </c>
      <c r="J31" s="134">
        <v>100</v>
      </c>
      <c r="L31" s="37"/>
      <c r="M31" s="92" t="s">
        <v>2</v>
      </c>
      <c r="N31" s="102" t="s">
        <v>98</v>
      </c>
      <c r="O31" s="144">
        <v>36780206928</v>
      </c>
      <c r="P31" s="40">
        <v>38126382485</v>
      </c>
      <c r="Q31" s="40">
        <v>48604209015</v>
      </c>
      <c r="R31" s="40">
        <v>61756097474</v>
      </c>
      <c r="S31" s="40">
        <v>70644517798.914063</v>
      </c>
      <c r="T31" s="40">
        <v>78116207844</v>
      </c>
      <c r="U31" s="131">
        <v>91884063105</v>
      </c>
    </row>
    <row r="32" spans="1:21" ht="15" customHeight="1" x14ac:dyDescent="0.2">
      <c r="A32" s="37"/>
      <c r="B32" s="92"/>
      <c r="C32" s="100" t="s">
        <v>66</v>
      </c>
      <c r="D32" s="149"/>
      <c r="E32" s="34"/>
      <c r="F32" s="34"/>
      <c r="G32" s="34"/>
      <c r="H32" s="62"/>
      <c r="I32" s="62"/>
      <c r="J32" s="134"/>
      <c r="L32" s="37"/>
      <c r="M32" s="92"/>
      <c r="N32" s="100" t="s">
        <v>66</v>
      </c>
      <c r="O32" s="144">
        <v>2852250836.0702028</v>
      </c>
      <c r="P32" s="96">
        <v>2654230849.4389439</v>
      </c>
      <c r="Q32" s="96">
        <v>3157499080.2714586</v>
      </c>
      <c r="R32" s="96">
        <v>4072562245.2707372</v>
      </c>
      <c r="S32" s="40">
        <v>3401355731.4576321</v>
      </c>
      <c r="T32" s="40">
        <v>5962993292.2630138</v>
      </c>
      <c r="U32" s="131">
        <v>4721183758.7241907</v>
      </c>
    </row>
    <row r="33" spans="1:21" ht="15" customHeight="1" x14ac:dyDescent="0.2">
      <c r="A33" s="57" t="s">
        <v>71</v>
      </c>
      <c r="B33" s="92" t="s">
        <v>0</v>
      </c>
      <c r="C33" s="102" t="s">
        <v>98</v>
      </c>
      <c r="D33" s="148">
        <v>97.46676296271761</v>
      </c>
      <c r="E33" s="62">
        <v>95.516344977697599</v>
      </c>
      <c r="F33" s="62">
        <v>95.978741862764338</v>
      </c>
      <c r="G33" s="62">
        <v>95.96204049176427</v>
      </c>
      <c r="H33" s="62">
        <v>95.947422411074996</v>
      </c>
      <c r="I33" s="62">
        <v>94.787952425503775</v>
      </c>
      <c r="J33" s="134">
        <v>92.189589953244194</v>
      </c>
      <c r="L33" s="57" t="s">
        <v>71</v>
      </c>
      <c r="M33" s="92" t="s">
        <v>0</v>
      </c>
      <c r="N33" s="102" t="s">
        <v>98</v>
      </c>
      <c r="O33" s="144">
        <v>64586460064</v>
      </c>
      <c r="P33" s="40">
        <v>81679237018</v>
      </c>
      <c r="Q33" s="40">
        <v>96120160665</v>
      </c>
      <c r="R33" s="40">
        <v>130761997533</v>
      </c>
      <c r="S33" s="40">
        <v>153404382545</v>
      </c>
      <c r="T33" s="40">
        <v>154948411506</v>
      </c>
      <c r="U33" s="131">
        <v>192576132114</v>
      </c>
    </row>
    <row r="34" spans="1:21" s="48" customFormat="1" ht="15" customHeight="1" x14ac:dyDescent="0.2">
      <c r="A34" s="37"/>
      <c r="B34" s="92"/>
      <c r="C34" s="100" t="s">
        <v>66</v>
      </c>
      <c r="D34" s="148">
        <v>0.31216342745347336</v>
      </c>
      <c r="E34" s="62">
        <v>0.38229306906392813</v>
      </c>
      <c r="F34" s="62">
        <v>0.35495754905197741</v>
      </c>
      <c r="G34" s="62">
        <v>0.41566800084012767</v>
      </c>
      <c r="H34" s="62">
        <v>0.1970929599299367</v>
      </c>
      <c r="I34" s="62">
        <v>0.50300252093255715</v>
      </c>
      <c r="J34" s="134">
        <v>0.56509095962783695</v>
      </c>
      <c r="L34" s="37"/>
      <c r="M34" s="92"/>
      <c r="N34" s="100" t="s">
        <v>66</v>
      </c>
      <c r="O34" s="144">
        <v>5860098535.4145937</v>
      </c>
      <c r="P34" s="40">
        <v>5393966040.8467836</v>
      </c>
      <c r="Q34" s="40">
        <v>8648976802.3877373</v>
      </c>
      <c r="R34" s="40">
        <v>11075888135.262051</v>
      </c>
      <c r="S34" s="40">
        <v>5303758415.2643881</v>
      </c>
      <c r="T34" s="40">
        <v>13087767022.045809</v>
      </c>
      <c r="U34" s="131">
        <v>12643114459.165524</v>
      </c>
    </row>
    <row r="35" spans="1:21" ht="15" customHeight="1" x14ac:dyDescent="0.2">
      <c r="A35" s="37"/>
      <c r="B35" s="92" t="s">
        <v>1</v>
      </c>
      <c r="C35" s="102" t="s">
        <v>98</v>
      </c>
      <c r="D35" s="148">
        <v>2.5332370372820181</v>
      </c>
      <c r="E35" s="62">
        <v>4.4836550223024032</v>
      </c>
      <c r="F35" s="62">
        <v>4.0212581372357894</v>
      </c>
      <c r="G35" s="62">
        <v>4.0379595082354172</v>
      </c>
      <c r="H35" s="62">
        <v>4.0525775889249971</v>
      </c>
      <c r="I35" s="62">
        <v>5.2120475744962205</v>
      </c>
      <c r="J35" s="134">
        <v>7.8104100467557958</v>
      </c>
      <c r="L35" s="37"/>
      <c r="M35" s="92" t="s">
        <v>1</v>
      </c>
      <c r="N35" s="102" t="s">
        <v>98</v>
      </c>
      <c r="O35" s="144">
        <v>1678652371</v>
      </c>
      <c r="P35" s="40">
        <v>3834124111</v>
      </c>
      <c r="Q35" s="40">
        <v>4027183215</v>
      </c>
      <c r="R35" s="40">
        <v>5502297039</v>
      </c>
      <c r="S35" s="40">
        <v>6479414945.4189453</v>
      </c>
      <c r="T35" s="40">
        <v>8520054202</v>
      </c>
      <c r="U35" s="131">
        <v>16315275486</v>
      </c>
    </row>
    <row r="36" spans="1:21" s="48" customFormat="1" ht="15" customHeight="1" x14ac:dyDescent="0.2">
      <c r="A36" s="37"/>
      <c r="B36" s="92"/>
      <c r="C36" s="100" t="s">
        <v>66</v>
      </c>
      <c r="D36" s="148">
        <v>0.31216342745347336</v>
      </c>
      <c r="E36" s="62">
        <v>0.38229306906392813</v>
      </c>
      <c r="F36" s="62">
        <v>0.35495754905197741</v>
      </c>
      <c r="G36" s="62">
        <v>0.41566800084012767</v>
      </c>
      <c r="H36" s="62">
        <v>0.1970929599299367</v>
      </c>
      <c r="I36" s="62">
        <v>0.50300252093255626</v>
      </c>
      <c r="J36" s="134">
        <v>0.56509095962783695</v>
      </c>
      <c r="L36" s="37"/>
      <c r="M36" s="92"/>
      <c r="N36" s="100" t="s">
        <v>66</v>
      </c>
      <c r="O36" s="144">
        <v>118893775.24503887</v>
      </c>
      <c r="P36" s="40">
        <v>248723347.17651254</v>
      </c>
      <c r="Q36" s="40">
        <v>291023372.85265905</v>
      </c>
      <c r="R36" s="40">
        <v>775998287.53317666</v>
      </c>
      <c r="S36" s="40">
        <v>258867294.89173028</v>
      </c>
      <c r="T36" s="40">
        <v>413901546.94478577</v>
      </c>
      <c r="U36" s="131">
        <v>870305556.04471743</v>
      </c>
    </row>
    <row r="37" spans="1:21" ht="15" customHeight="1" x14ac:dyDescent="0.2">
      <c r="A37" s="37"/>
      <c r="B37" s="92" t="s">
        <v>2</v>
      </c>
      <c r="C37" s="102" t="s">
        <v>98</v>
      </c>
      <c r="D37" s="148">
        <v>100</v>
      </c>
      <c r="E37" s="62">
        <v>100</v>
      </c>
      <c r="F37" s="62">
        <v>100.00000000000001</v>
      </c>
      <c r="G37" s="62">
        <v>100</v>
      </c>
      <c r="H37" s="62">
        <v>100</v>
      </c>
      <c r="I37" s="62">
        <v>100</v>
      </c>
      <c r="J37" s="134">
        <v>100</v>
      </c>
      <c r="L37" s="37"/>
      <c r="M37" s="92" t="s">
        <v>2</v>
      </c>
      <c r="N37" s="102" t="s">
        <v>98</v>
      </c>
      <c r="O37" s="144">
        <v>66265112435</v>
      </c>
      <c r="P37" s="40">
        <v>85513361129</v>
      </c>
      <c r="Q37" s="40">
        <v>100147343880</v>
      </c>
      <c r="R37" s="40">
        <v>136264294572</v>
      </c>
      <c r="S37" s="40">
        <v>159883797490.41895</v>
      </c>
      <c r="T37" s="40">
        <v>163468465708</v>
      </c>
      <c r="U37" s="131">
        <v>208891407600</v>
      </c>
    </row>
    <row r="38" spans="1:21" ht="15" customHeight="1" x14ac:dyDescent="0.2">
      <c r="A38" s="37"/>
      <c r="B38" s="92"/>
      <c r="C38" s="100" t="s">
        <v>66</v>
      </c>
      <c r="D38" s="149"/>
      <c r="E38" s="34"/>
      <c r="F38" s="34"/>
      <c r="G38" s="34"/>
      <c r="H38" s="62"/>
      <c r="I38" s="62"/>
      <c r="J38" s="134"/>
      <c r="L38" s="37"/>
      <c r="M38" s="92"/>
      <c r="N38" s="100" t="s">
        <v>66</v>
      </c>
      <c r="O38" s="144">
        <v>5836602518.6917934</v>
      </c>
      <c r="P38" s="96">
        <v>5437004608.2607651</v>
      </c>
      <c r="Q38" s="96">
        <v>8762699566.3189526</v>
      </c>
      <c r="R38" s="96">
        <v>11598022439.726995</v>
      </c>
      <c r="S38" s="40">
        <v>5330831227.5120106</v>
      </c>
      <c r="T38" s="40">
        <v>13050290308.33235</v>
      </c>
      <c r="U38" s="131">
        <v>12795966859.692888</v>
      </c>
    </row>
    <row r="39" spans="1:21" ht="15" customHeight="1" x14ac:dyDescent="0.2">
      <c r="A39" s="57" t="s">
        <v>72</v>
      </c>
      <c r="B39" s="92" t="s">
        <v>0</v>
      </c>
      <c r="C39" s="102" t="s">
        <v>98</v>
      </c>
      <c r="D39" s="148">
        <v>98.448183600248043</v>
      </c>
      <c r="E39" s="62">
        <v>96.418791958178332</v>
      </c>
      <c r="F39" s="62">
        <v>97.130666113910365</v>
      </c>
      <c r="G39" s="62">
        <v>96.970073574259629</v>
      </c>
      <c r="H39" s="62">
        <v>96.633156209554443</v>
      </c>
      <c r="I39" s="62">
        <v>96.407717346616678</v>
      </c>
      <c r="J39" s="134">
        <v>93.448658064136069</v>
      </c>
      <c r="L39" s="57" t="s">
        <v>72</v>
      </c>
      <c r="M39" s="92" t="s">
        <v>0</v>
      </c>
      <c r="N39" s="102" t="s">
        <v>98</v>
      </c>
      <c r="O39" s="144">
        <v>185759323853</v>
      </c>
      <c r="P39" s="40">
        <v>242623428193</v>
      </c>
      <c r="Q39" s="40">
        <v>279298868051</v>
      </c>
      <c r="R39" s="40">
        <v>368812629382</v>
      </c>
      <c r="S39" s="40">
        <v>431846710335</v>
      </c>
      <c r="T39" s="40">
        <v>514032117222</v>
      </c>
      <c r="U39" s="131">
        <v>528434434260</v>
      </c>
    </row>
    <row r="40" spans="1:21" s="48" customFormat="1" ht="15" customHeight="1" x14ac:dyDescent="0.2">
      <c r="A40" s="37"/>
      <c r="B40" s="92"/>
      <c r="C40" s="100" t="s">
        <v>66</v>
      </c>
      <c r="D40" s="148">
        <v>0.10344595980238915</v>
      </c>
      <c r="E40" s="62">
        <v>0.29656008621980351</v>
      </c>
      <c r="F40" s="62">
        <v>0.21205994983571072</v>
      </c>
      <c r="G40" s="62">
        <v>0.2340949912009796</v>
      </c>
      <c r="H40" s="62">
        <v>0.15848459485287697</v>
      </c>
      <c r="I40" s="62">
        <v>0.16872220725938047</v>
      </c>
      <c r="J40" s="134">
        <v>0.29362967074083018</v>
      </c>
      <c r="L40" s="37"/>
      <c r="M40" s="92"/>
      <c r="N40" s="100" t="s">
        <v>66</v>
      </c>
      <c r="O40" s="144">
        <v>6692816446.8693953</v>
      </c>
      <c r="P40" s="40">
        <v>18621821034.933712</v>
      </c>
      <c r="Q40" s="40">
        <v>14969283712.663441</v>
      </c>
      <c r="R40" s="40">
        <v>29179980956.776131</v>
      </c>
      <c r="S40" s="40">
        <v>16621169590.819391</v>
      </c>
      <c r="T40" s="40">
        <v>15444342851.140785</v>
      </c>
      <c r="U40" s="131">
        <v>18895976044.020817</v>
      </c>
    </row>
    <row r="41" spans="1:21" ht="15" customHeight="1" x14ac:dyDescent="0.2">
      <c r="A41" s="37"/>
      <c r="B41" s="92" t="s">
        <v>1</v>
      </c>
      <c r="C41" s="102" t="s">
        <v>98</v>
      </c>
      <c r="D41" s="148">
        <v>1.5518163997517505</v>
      </c>
      <c r="E41" s="62">
        <v>3.5812080418210543</v>
      </c>
      <c r="F41" s="62">
        <v>2.8693338860900002</v>
      </c>
      <c r="G41" s="62">
        <v>3.0299264257407117</v>
      </c>
      <c r="H41" s="62">
        <v>3.3668437904455479</v>
      </c>
      <c r="I41" s="62">
        <v>3.5922826533833239</v>
      </c>
      <c r="J41" s="134">
        <v>6.5513419162346276</v>
      </c>
      <c r="L41" s="37"/>
      <c r="M41" s="92" t="s">
        <v>1</v>
      </c>
      <c r="N41" s="102" t="s">
        <v>98</v>
      </c>
      <c r="O41" s="144">
        <v>2928082110</v>
      </c>
      <c r="P41" s="40">
        <v>9011572895</v>
      </c>
      <c r="Q41" s="40">
        <v>8250758885</v>
      </c>
      <c r="R41" s="40">
        <v>11523917542</v>
      </c>
      <c r="S41" s="40">
        <v>15046185720.796875</v>
      </c>
      <c r="T41" s="40">
        <v>19153535721</v>
      </c>
      <c r="U41" s="131">
        <v>37046595755</v>
      </c>
    </row>
    <row r="42" spans="1:21" s="48" customFormat="1" ht="15" customHeight="1" x14ac:dyDescent="0.2">
      <c r="A42" s="37"/>
      <c r="B42" s="92"/>
      <c r="C42" s="100" t="s">
        <v>66</v>
      </c>
      <c r="D42" s="148">
        <v>0.10344595980238915</v>
      </c>
      <c r="E42" s="62">
        <v>0.29656008621980351</v>
      </c>
      <c r="F42" s="62">
        <v>0.21205994983571072</v>
      </c>
      <c r="G42" s="62">
        <v>0.2340949912009796</v>
      </c>
      <c r="H42" s="62">
        <v>0.15848459485287697</v>
      </c>
      <c r="I42" s="62">
        <v>0.16872220725938036</v>
      </c>
      <c r="J42" s="134">
        <v>0.29362967339238266</v>
      </c>
      <c r="L42" s="37"/>
      <c r="M42" s="92"/>
      <c r="N42" s="100" t="s">
        <v>66</v>
      </c>
      <c r="O42" s="144">
        <v>145466758.98573866</v>
      </c>
      <c r="P42" s="40">
        <v>434084832.61087173</v>
      </c>
      <c r="Q42" s="40">
        <v>638765154.46056128</v>
      </c>
      <c r="R42" s="40">
        <v>591510530.80123544</v>
      </c>
      <c r="S42" s="40">
        <v>490303958.37154394</v>
      </c>
      <c r="T42" s="40">
        <v>798567974.00591767</v>
      </c>
      <c r="U42" s="131">
        <v>1296617610.6304712</v>
      </c>
    </row>
    <row r="43" spans="1:21" ht="15" customHeight="1" x14ac:dyDescent="0.2">
      <c r="A43" s="37"/>
      <c r="B43" s="92" t="s">
        <v>2</v>
      </c>
      <c r="C43" s="102" t="s">
        <v>98</v>
      </c>
      <c r="D43" s="148">
        <v>100</v>
      </c>
      <c r="E43" s="62">
        <v>99.999999999999986</v>
      </c>
      <c r="F43" s="62">
        <v>100</v>
      </c>
      <c r="G43" s="62">
        <v>99.999999999999986</v>
      </c>
      <c r="H43" s="62">
        <v>100</v>
      </c>
      <c r="I43" s="62">
        <v>100</v>
      </c>
      <c r="J43" s="134">
        <v>100</v>
      </c>
      <c r="L43" s="37"/>
      <c r="M43" s="92" t="s">
        <v>2</v>
      </c>
      <c r="N43" s="102" t="s">
        <v>98</v>
      </c>
      <c r="O43" s="144">
        <v>188687405963</v>
      </c>
      <c r="P43" s="40">
        <v>251635001088</v>
      </c>
      <c r="Q43" s="40">
        <v>287549626936</v>
      </c>
      <c r="R43" s="40">
        <v>380336546924</v>
      </c>
      <c r="S43" s="40">
        <v>446892896055.79688</v>
      </c>
      <c r="T43" s="40">
        <v>533185652943</v>
      </c>
      <c r="U43" s="131">
        <v>565481030126</v>
      </c>
    </row>
    <row r="44" spans="1:21" s="45" customFormat="1" ht="15" customHeight="1" x14ac:dyDescent="0.2">
      <c r="A44" s="37"/>
      <c r="B44" s="92"/>
      <c r="C44" s="100" t="s">
        <v>66</v>
      </c>
      <c r="D44" s="149"/>
      <c r="E44" s="34"/>
      <c r="F44" s="34"/>
      <c r="G44" s="34"/>
      <c r="H44" s="62"/>
      <c r="I44" s="62"/>
      <c r="J44" s="134"/>
      <c r="L44" s="37"/>
      <c r="M44" s="92"/>
      <c r="N44" s="100" t="s">
        <v>66</v>
      </c>
      <c r="O44" s="144">
        <v>6673552273.7090149</v>
      </c>
      <c r="P44" s="96">
        <v>18678296324.558941</v>
      </c>
      <c r="Q44" s="96">
        <v>15229742504.392969</v>
      </c>
      <c r="R44" s="96">
        <v>29380209426.699505</v>
      </c>
      <c r="S44" s="40">
        <v>16661654377.928381</v>
      </c>
      <c r="T44" s="40">
        <v>15549918634.789299</v>
      </c>
      <c r="U44" s="131">
        <v>19045181243.817913</v>
      </c>
    </row>
    <row r="45" spans="1:21" s="45" customFormat="1" ht="15" customHeight="1" x14ac:dyDescent="0.2">
      <c r="A45" s="57" t="s">
        <v>3</v>
      </c>
      <c r="B45" s="92" t="s">
        <v>0</v>
      </c>
      <c r="C45" s="102" t="s">
        <v>98</v>
      </c>
      <c r="D45" s="148">
        <v>99.312602220229437</v>
      </c>
      <c r="E45" s="62">
        <v>98.325731171165287</v>
      </c>
      <c r="F45" s="62">
        <v>98.440893837266472</v>
      </c>
      <c r="G45" s="62">
        <v>98.27640834756069</v>
      </c>
      <c r="H45" s="62">
        <v>98.002099309185525</v>
      </c>
      <c r="I45" s="62">
        <v>98.04934861184563</v>
      </c>
      <c r="J45" s="134">
        <v>96.429591549117561</v>
      </c>
      <c r="L45" s="57" t="s">
        <v>3</v>
      </c>
      <c r="M45" s="92" t="s">
        <v>0</v>
      </c>
      <c r="N45" s="102" t="s">
        <v>98</v>
      </c>
      <c r="O45" s="144">
        <v>1113039384977</v>
      </c>
      <c r="P45" s="40">
        <v>1408032217658</v>
      </c>
      <c r="Q45" s="40">
        <v>1539933603112</v>
      </c>
      <c r="R45" s="40">
        <v>1996185061889</v>
      </c>
      <c r="S45" s="40">
        <v>2306859297802</v>
      </c>
      <c r="T45" s="40">
        <v>2740991117978</v>
      </c>
      <c r="U45" s="131">
        <v>3146467752923</v>
      </c>
    </row>
    <row r="46" spans="1:21" s="48" customFormat="1" ht="15" customHeight="1" x14ac:dyDescent="0.2">
      <c r="A46" s="37"/>
      <c r="B46" s="92"/>
      <c r="C46" s="100" t="s">
        <v>66</v>
      </c>
      <c r="D46" s="148">
        <v>4.389658760527719E-2</v>
      </c>
      <c r="E46" s="62">
        <v>9.9129056840821086E-2</v>
      </c>
      <c r="F46" s="62">
        <v>0.11012467890492365</v>
      </c>
      <c r="G46" s="62">
        <v>8.9266040170184094E-2</v>
      </c>
      <c r="H46" s="62">
        <v>7.9139174090180758E-2</v>
      </c>
      <c r="I46" s="62">
        <v>8.7636180094600169E-2</v>
      </c>
      <c r="J46" s="134">
        <v>0.13852501543730827</v>
      </c>
      <c r="L46" s="37"/>
      <c r="M46" s="92"/>
      <c r="N46" s="100" t="s">
        <v>66</v>
      </c>
      <c r="O46" s="144">
        <v>43162704070.748665</v>
      </c>
      <c r="P46" s="40">
        <v>55553871771.798859</v>
      </c>
      <c r="Q46" s="40">
        <v>82547899289.291016</v>
      </c>
      <c r="R46" s="40">
        <v>79174230817.042969</v>
      </c>
      <c r="S46" s="40">
        <v>66334968983.850471</v>
      </c>
      <c r="T46" s="40">
        <v>96552304814.79216</v>
      </c>
      <c r="U46" s="131">
        <v>102542627320.14069</v>
      </c>
    </row>
    <row r="47" spans="1:21" s="45" customFormat="1" ht="15" customHeight="1" x14ac:dyDescent="0.2">
      <c r="A47" s="37"/>
      <c r="B47" s="92" t="s">
        <v>1</v>
      </c>
      <c r="C47" s="102" t="s">
        <v>98</v>
      </c>
      <c r="D47" s="148">
        <v>0.68739777976982208</v>
      </c>
      <c r="E47" s="62">
        <v>1.6742688288344942</v>
      </c>
      <c r="F47" s="62">
        <v>1.5591061627338987</v>
      </c>
      <c r="G47" s="62">
        <v>1.7235916524391497</v>
      </c>
      <c r="H47" s="62">
        <v>1.9979006908144743</v>
      </c>
      <c r="I47" s="62">
        <v>1.9506513881543639</v>
      </c>
      <c r="J47" s="134">
        <v>3.5704084532422491</v>
      </c>
      <c r="L47" s="37"/>
      <c r="M47" s="92" t="s">
        <v>1</v>
      </c>
      <c r="N47" s="102" t="s">
        <v>98</v>
      </c>
      <c r="O47" s="144">
        <v>7703964904</v>
      </c>
      <c r="P47" s="40">
        <v>23975661548</v>
      </c>
      <c r="Q47" s="40">
        <v>24389457239</v>
      </c>
      <c r="R47" s="40">
        <v>35009499912</v>
      </c>
      <c r="S47" s="40">
        <v>47028337323.162109</v>
      </c>
      <c r="T47" s="40">
        <v>54530888832</v>
      </c>
      <c r="U47" s="131">
        <v>116501323737</v>
      </c>
    </row>
    <row r="48" spans="1:21" s="48" customFormat="1" ht="15" customHeight="1" x14ac:dyDescent="0.2">
      <c r="A48" s="37"/>
      <c r="B48" s="92"/>
      <c r="C48" s="100" t="s">
        <v>66</v>
      </c>
      <c r="D48" s="148">
        <v>4.389658760527719E-2</v>
      </c>
      <c r="E48" s="62">
        <v>9.9129056840821086E-2</v>
      </c>
      <c r="F48" s="62">
        <v>0.11012467890492365</v>
      </c>
      <c r="G48" s="62">
        <v>8.9266040170184094E-2</v>
      </c>
      <c r="H48" s="62">
        <v>7.9139174090180758E-2</v>
      </c>
      <c r="I48" s="62">
        <v>8.7636180094600058E-2</v>
      </c>
      <c r="J48" s="134">
        <v>0.13852501180683632</v>
      </c>
      <c r="L48" s="37"/>
      <c r="M48" s="92"/>
      <c r="N48" s="100" t="s">
        <v>66</v>
      </c>
      <c r="O48" s="144">
        <v>301999789.65048617</v>
      </c>
      <c r="P48" s="40">
        <v>755303662.52751958</v>
      </c>
      <c r="Q48" s="40">
        <v>1536688982.7385895</v>
      </c>
      <c r="R48" s="40">
        <v>1874201491.5086138</v>
      </c>
      <c r="S48" s="40">
        <v>1410766240.3452377</v>
      </c>
      <c r="T48" s="40">
        <v>1581620695.2650836</v>
      </c>
      <c r="U48" s="131">
        <v>3011247803.4662137</v>
      </c>
    </row>
    <row r="49" spans="1:21" s="45" customFormat="1" ht="15" customHeight="1" x14ac:dyDescent="0.2">
      <c r="A49" s="37"/>
      <c r="B49" s="92" t="s">
        <v>2</v>
      </c>
      <c r="C49" s="102" t="s">
        <v>98</v>
      </c>
      <c r="D49" s="148">
        <v>100</v>
      </c>
      <c r="E49" s="62">
        <v>100</v>
      </c>
      <c r="F49" s="62">
        <v>100</v>
      </c>
      <c r="G49" s="62">
        <v>100</v>
      </c>
      <c r="H49" s="62">
        <v>100</v>
      </c>
      <c r="I49" s="62">
        <v>100</v>
      </c>
      <c r="J49" s="134">
        <v>100</v>
      </c>
      <c r="L49" s="37"/>
      <c r="M49" s="92" t="s">
        <v>2</v>
      </c>
      <c r="N49" s="102" t="s">
        <v>98</v>
      </c>
      <c r="O49" s="144">
        <v>1120743349881</v>
      </c>
      <c r="P49" s="40">
        <v>1432007879206</v>
      </c>
      <c r="Q49" s="40">
        <v>1564323060351</v>
      </c>
      <c r="R49" s="40">
        <v>2031194561801</v>
      </c>
      <c r="S49" s="40">
        <v>2353887635125.1621</v>
      </c>
      <c r="T49" s="40">
        <v>2795522006810</v>
      </c>
      <c r="U49" s="131">
        <v>3262969076583</v>
      </c>
    </row>
    <row r="50" spans="1:21" ht="15" customHeight="1" x14ac:dyDescent="0.2">
      <c r="A50" s="37"/>
      <c r="B50" s="92"/>
      <c r="C50" s="100" t="s">
        <v>66</v>
      </c>
      <c r="D50" s="149"/>
      <c r="E50" s="34"/>
      <c r="F50" s="34"/>
      <c r="G50" s="34"/>
      <c r="H50" s="62"/>
      <c r="I50" s="62"/>
      <c r="J50" s="134"/>
      <c r="L50" s="37"/>
      <c r="M50" s="92"/>
      <c r="N50" s="100" t="s">
        <v>66</v>
      </c>
      <c r="O50" s="144">
        <v>43129736486.781715</v>
      </c>
      <c r="P50" s="96">
        <v>55551510087.834007</v>
      </c>
      <c r="Q50" s="96">
        <v>83046751711.159683</v>
      </c>
      <c r="R50" s="96">
        <v>80040949331.046768</v>
      </c>
      <c r="S50" s="40">
        <v>66426040996.751823</v>
      </c>
      <c r="T50" s="40">
        <v>96551753733.286743</v>
      </c>
      <c r="U50" s="131">
        <v>102785582179.00957</v>
      </c>
    </row>
    <row r="51" spans="1:21" ht="15" customHeight="1" x14ac:dyDescent="0.2">
      <c r="A51" s="57" t="s">
        <v>73</v>
      </c>
      <c r="B51" s="92" t="s">
        <v>0</v>
      </c>
      <c r="C51" s="102" t="s">
        <v>98</v>
      </c>
      <c r="D51" s="148">
        <v>97.992558382291975</v>
      </c>
      <c r="E51" s="62">
        <v>95.871464005660926</v>
      </c>
      <c r="F51" s="62">
        <v>97.04670351744727</v>
      </c>
      <c r="G51" s="62">
        <v>96.200967555617126</v>
      </c>
      <c r="H51" s="62">
        <v>96.110452455926279</v>
      </c>
      <c r="I51" s="62">
        <v>95.401686476493339</v>
      </c>
      <c r="J51" s="134">
        <v>92.443607280566184</v>
      </c>
      <c r="L51" s="57" t="s">
        <v>73</v>
      </c>
      <c r="M51" s="92" t="s">
        <v>0</v>
      </c>
      <c r="N51" s="102" t="s">
        <v>98</v>
      </c>
      <c r="O51" s="144">
        <v>91033812438</v>
      </c>
      <c r="P51" s="40">
        <v>113478656025</v>
      </c>
      <c r="Q51" s="40">
        <v>132866441624</v>
      </c>
      <c r="R51" s="40">
        <v>161293637796</v>
      </c>
      <c r="S51" s="40">
        <v>193820680965</v>
      </c>
      <c r="T51" s="40">
        <v>203833917828</v>
      </c>
      <c r="U51" s="131">
        <v>247573808176</v>
      </c>
    </row>
    <row r="52" spans="1:21" s="48" customFormat="1" ht="15" customHeight="1" x14ac:dyDescent="0.2">
      <c r="A52" s="37"/>
      <c r="B52" s="92"/>
      <c r="C52" s="100" t="s">
        <v>66</v>
      </c>
      <c r="D52" s="148">
        <v>0.1581872735993077</v>
      </c>
      <c r="E52" s="62">
        <v>0.40736694377961613</v>
      </c>
      <c r="F52" s="62">
        <v>0.29693185424269941</v>
      </c>
      <c r="G52" s="62">
        <v>0.22808811022890244</v>
      </c>
      <c r="H52" s="62">
        <v>0.20459468782118026</v>
      </c>
      <c r="I52" s="62">
        <v>0.22361310235033829</v>
      </c>
      <c r="J52" s="134">
        <v>0.43698606359690595</v>
      </c>
      <c r="L52" s="37"/>
      <c r="M52" s="92"/>
      <c r="N52" s="100" t="s">
        <v>66</v>
      </c>
      <c r="O52" s="144">
        <v>4677673786.4037285</v>
      </c>
      <c r="P52" s="40">
        <v>8528669121.5940046</v>
      </c>
      <c r="Q52" s="40">
        <v>16641061697.869213</v>
      </c>
      <c r="R52" s="40">
        <v>12136942063.721806</v>
      </c>
      <c r="S52" s="40">
        <v>8193885711.9934874</v>
      </c>
      <c r="T52" s="40">
        <v>7256654023.3194008</v>
      </c>
      <c r="U52" s="131">
        <v>18925575353.554295</v>
      </c>
    </row>
    <row r="53" spans="1:21" ht="15" customHeight="1" x14ac:dyDescent="0.2">
      <c r="A53" s="37"/>
      <c r="B53" s="92" t="s">
        <v>1</v>
      </c>
      <c r="C53" s="102" t="s">
        <v>98</v>
      </c>
      <c r="D53" s="148">
        <v>2.0074416177083951</v>
      </c>
      <c r="E53" s="62">
        <v>4.1285359943392885</v>
      </c>
      <c r="F53" s="62">
        <v>2.9532964825524766</v>
      </c>
      <c r="G53" s="62">
        <v>3.7990324443829082</v>
      </c>
      <c r="H53" s="62">
        <v>3.8895475440737277</v>
      </c>
      <c r="I53" s="62">
        <v>4.5983135235066603</v>
      </c>
      <c r="J53" s="134">
        <v>7.5563927608810104</v>
      </c>
      <c r="L53" s="37"/>
      <c r="M53" s="92" t="s">
        <v>1</v>
      </c>
      <c r="N53" s="102" t="s">
        <v>98</v>
      </c>
      <c r="O53" s="144">
        <v>1864887158</v>
      </c>
      <c r="P53" s="40">
        <v>4886758754</v>
      </c>
      <c r="Q53" s="40">
        <v>4043352123</v>
      </c>
      <c r="R53" s="40">
        <v>6369580043</v>
      </c>
      <c r="S53" s="40">
        <v>7843837318.1503906</v>
      </c>
      <c r="T53" s="40">
        <v>9824692786</v>
      </c>
      <c r="U53" s="131">
        <v>20236823150</v>
      </c>
    </row>
    <row r="54" spans="1:21" s="48" customFormat="1" ht="15" customHeight="1" x14ac:dyDescent="0.2">
      <c r="A54" s="37"/>
      <c r="B54" s="92"/>
      <c r="C54" s="100" t="s">
        <v>66</v>
      </c>
      <c r="D54" s="148">
        <v>0.1581872735993077</v>
      </c>
      <c r="E54" s="62">
        <v>0.40736694377961613</v>
      </c>
      <c r="F54" s="62">
        <v>0.29693185424269941</v>
      </c>
      <c r="G54" s="62">
        <v>0.22808811022890244</v>
      </c>
      <c r="H54" s="62">
        <v>0.20459468782118026</v>
      </c>
      <c r="I54" s="62">
        <v>0.22361310235033829</v>
      </c>
      <c r="J54" s="134">
        <v>0.43698604726598933</v>
      </c>
      <c r="L54" s="37"/>
      <c r="M54" s="92"/>
      <c r="N54" s="100" t="s">
        <v>66</v>
      </c>
      <c r="O54" s="144">
        <v>81773921.699538141</v>
      </c>
      <c r="P54" s="40">
        <v>197591664.58340186</v>
      </c>
      <c r="Q54" s="40">
        <v>271679108.98115158</v>
      </c>
      <c r="R54" s="40">
        <v>370408582.68324667</v>
      </c>
      <c r="S54" s="40">
        <v>318125528.04036027</v>
      </c>
      <c r="T54" s="40">
        <v>387965842.86739022</v>
      </c>
      <c r="U54" s="131">
        <v>1566094686.4714973</v>
      </c>
    </row>
    <row r="55" spans="1:21" ht="15" customHeight="1" x14ac:dyDescent="0.2">
      <c r="A55" s="37"/>
      <c r="B55" s="92" t="s">
        <v>2</v>
      </c>
      <c r="C55" s="102" t="s">
        <v>98</v>
      </c>
      <c r="D55" s="148">
        <v>100</v>
      </c>
      <c r="E55" s="62">
        <v>100</v>
      </c>
      <c r="F55" s="62">
        <v>100</v>
      </c>
      <c r="G55" s="62">
        <v>100</v>
      </c>
      <c r="H55" s="62">
        <v>100</v>
      </c>
      <c r="I55" s="62">
        <v>100</v>
      </c>
      <c r="J55" s="134">
        <v>100</v>
      </c>
      <c r="L55" s="37"/>
      <c r="M55" s="92" t="s">
        <v>2</v>
      </c>
      <c r="N55" s="102" t="s">
        <v>98</v>
      </c>
      <c r="O55" s="144">
        <v>92898699596</v>
      </c>
      <c r="P55" s="40">
        <v>118365414779</v>
      </c>
      <c r="Q55" s="40">
        <v>136909793747</v>
      </c>
      <c r="R55" s="40">
        <v>167663217839</v>
      </c>
      <c r="S55" s="40">
        <v>201664518283.15039</v>
      </c>
      <c r="T55" s="40">
        <v>213658610614</v>
      </c>
      <c r="U55" s="131">
        <v>267810631215</v>
      </c>
    </row>
    <row r="56" spans="1:21" ht="15" customHeight="1" x14ac:dyDescent="0.2">
      <c r="A56" s="37"/>
      <c r="B56" s="92"/>
      <c r="C56" s="100" t="s">
        <v>66</v>
      </c>
      <c r="D56" s="149"/>
      <c r="E56" s="34"/>
      <c r="F56" s="34"/>
      <c r="G56" s="34"/>
      <c r="H56" s="62"/>
      <c r="I56" s="62"/>
      <c r="J56" s="134"/>
      <c r="L56" s="37"/>
      <c r="M56" s="92"/>
      <c r="N56" s="100" t="s">
        <v>66</v>
      </c>
      <c r="O56" s="144">
        <v>4662389162.7265768</v>
      </c>
      <c r="P56" s="96">
        <v>8488735648.301033</v>
      </c>
      <c r="Q56" s="96">
        <v>16811872496.883947</v>
      </c>
      <c r="R56" s="96">
        <v>12363375218.783506</v>
      </c>
      <c r="S56" s="40">
        <v>8240447886.6577435</v>
      </c>
      <c r="T56" s="40">
        <v>7298435750.3286877</v>
      </c>
      <c r="U56" s="131">
        <v>20007661990.058357</v>
      </c>
    </row>
    <row r="57" spans="1:21" ht="15" customHeight="1" x14ac:dyDescent="0.2">
      <c r="A57" s="57" t="s">
        <v>74</v>
      </c>
      <c r="B57" s="92" t="s">
        <v>0</v>
      </c>
      <c r="C57" s="102" t="s">
        <v>98</v>
      </c>
      <c r="D57" s="148">
        <v>97.236708760542157</v>
      </c>
      <c r="E57" s="62">
        <v>94.157440865092454</v>
      </c>
      <c r="F57" s="62">
        <v>94.369713272812916</v>
      </c>
      <c r="G57" s="62">
        <v>94.565972002934728</v>
      </c>
      <c r="H57" s="62">
        <v>94.458255271117707</v>
      </c>
      <c r="I57" s="62">
        <v>93.685088768649138</v>
      </c>
      <c r="J57" s="134">
        <v>90.925891870435393</v>
      </c>
      <c r="L57" s="57" t="s">
        <v>74</v>
      </c>
      <c r="M57" s="92" t="s">
        <v>0</v>
      </c>
      <c r="N57" s="102" t="s">
        <v>98</v>
      </c>
      <c r="O57" s="144">
        <v>88720812229</v>
      </c>
      <c r="P57" s="40">
        <v>113040087914</v>
      </c>
      <c r="Q57" s="40">
        <v>124577543444</v>
      </c>
      <c r="R57" s="40">
        <v>164985391267</v>
      </c>
      <c r="S57" s="40">
        <v>190596029439</v>
      </c>
      <c r="T57" s="40">
        <v>219136547646</v>
      </c>
      <c r="U57" s="131">
        <v>268837918628</v>
      </c>
    </row>
    <row r="58" spans="1:21" s="48" customFormat="1" ht="15" customHeight="1" x14ac:dyDescent="0.2">
      <c r="A58" s="37"/>
      <c r="B58" s="92"/>
      <c r="C58" s="100" t="s">
        <v>66</v>
      </c>
      <c r="D58" s="148">
        <v>0.20285360466114244</v>
      </c>
      <c r="E58" s="62">
        <v>0.64601796569124625</v>
      </c>
      <c r="F58" s="62">
        <v>0.31434862082673065</v>
      </c>
      <c r="G58" s="62">
        <v>0.37726297978398382</v>
      </c>
      <c r="H58" s="62">
        <v>0.27721167394001106</v>
      </c>
      <c r="I58" s="62">
        <v>0.29570833266697449</v>
      </c>
      <c r="J58" s="134">
        <v>0.63232195725346763</v>
      </c>
      <c r="L58" s="37"/>
      <c r="M58" s="92"/>
      <c r="N58" s="100" t="s">
        <v>66</v>
      </c>
      <c r="O58" s="144">
        <v>4927858371.5326681</v>
      </c>
      <c r="P58" s="40">
        <v>10929551466.288733</v>
      </c>
      <c r="Q58" s="40">
        <v>9019520274.2333374</v>
      </c>
      <c r="R58" s="40">
        <v>12231563920.222712</v>
      </c>
      <c r="S58" s="40">
        <v>9379864932.4511299</v>
      </c>
      <c r="T58" s="40">
        <v>9850597119.799839</v>
      </c>
      <c r="U58" s="131">
        <v>19251835315.732418</v>
      </c>
    </row>
    <row r="59" spans="1:21" ht="15" customHeight="1" x14ac:dyDescent="0.2">
      <c r="A59" s="37"/>
      <c r="B59" s="92" t="s">
        <v>1</v>
      </c>
      <c r="C59" s="102" t="s">
        <v>98</v>
      </c>
      <c r="D59" s="148">
        <v>2.7632912394577525</v>
      </c>
      <c r="E59" s="62">
        <v>5.8425591349079271</v>
      </c>
      <c r="F59" s="62">
        <v>5.6302867271870101</v>
      </c>
      <c r="G59" s="62">
        <v>5.434027997065483</v>
      </c>
      <c r="H59" s="62">
        <v>5.5417447288822919</v>
      </c>
      <c r="I59" s="62">
        <v>6.3149112313508589</v>
      </c>
      <c r="J59" s="134">
        <v>9.0741081295646016</v>
      </c>
      <c r="L59" s="37"/>
      <c r="M59" s="92" t="s">
        <v>1</v>
      </c>
      <c r="N59" s="102" t="s">
        <v>98</v>
      </c>
      <c r="O59" s="144">
        <v>2521284876</v>
      </c>
      <c r="P59" s="40">
        <v>7014245419</v>
      </c>
      <c r="Q59" s="40">
        <v>7432546577</v>
      </c>
      <c r="R59" s="40">
        <v>9480526835</v>
      </c>
      <c r="S59" s="40">
        <v>11182024678.074219</v>
      </c>
      <c r="T59" s="40">
        <v>14771057637</v>
      </c>
      <c r="U59" s="131">
        <v>26829149462</v>
      </c>
    </row>
    <row r="60" spans="1:21" s="48" customFormat="1" ht="15" customHeight="1" x14ac:dyDescent="0.2">
      <c r="A60" s="37"/>
      <c r="B60" s="92"/>
      <c r="C60" s="100" t="s">
        <v>66</v>
      </c>
      <c r="D60" s="148">
        <v>0.20285360466114244</v>
      </c>
      <c r="E60" s="62">
        <v>0.64601796569124625</v>
      </c>
      <c r="F60" s="62">
        <v>0.31434862082673065</v>
      </c>
      <c r="G60" s="62">
        <v>0.37726297978398382</v>
      </c>
      <c r="H60" s="62">
        <v>0.27721167394001106</v>
      </c>
      <c r="I60" s="62">
        <v>0.29570833266697438</v>
      </c>
      <c r="J60" s="134">
        <v>0.6323219572534674</v>
      </c>
      <c r="L60" s="37"/>
      <c r="M60" s="92"/>
      <c r="N60" s="100" t="s">
        <v>66</v>
      </c>
      <c r="O60" s="144">
        <v>103312573.18144107</v>
      </c>
      <c r="P60" s="40">
        <v>328545263.67255807</v>
      </c>
      <c r="Q60" s="40">
        <v>418526275.90347666</v>
      </c>
      <c r="R60" s="40">
        <v>514755809.81759679</v>
      </c>
      <c r="S60" s="40">
        <v>379330476.44197232</v>
      </c>
      <c r="T60" s="40">
        <v>696199119.6945523</v>
      </c>
      <c r="U60" s="131">
        <v>1190864637.4437013</v>
      </c>
    </row>
    <row r="61" spans="1:21" ht="15" customHeight="1" x14ac:dyDescent="0.2">
      <c r="A61" s="37"/>
      <c r="B61" s="92" t="s">
        <v>2</v>
      </c>
      <c r="C61" s="102" t="s">
        <v>98</v>
      </c>
      <c r="D61" s="148">
        <v>100.00000000000001</v>
      </c>
      <c r="E61" s="62">
        <v>100</v>
      </c>
      <c r="F61" s="62">
        <v>100</v>
      </c>
      <c r="G61" s="62">
        <v>100</v>
      </c>
      <c r="H61" s="62">
        <v>100</v>
      </c>
      <c r="I61" s="62">
        <v>100</v>
      </c>
      <c r="J61" s="134">
        <v>100</v>
      </c>
      <c r="L61" s="37"/>
      <c r="M61" s="92" t="s">
        <v>2</v>
      </c>
      <c r="N61" s="102" t="s">
        <v>98</v>
      </c>
      <c r="O61" s="144">
        <v>91242097105</v>
      </c>
      <c r="P61" s="40">
        <v>120054333333</v>
      </c>
      <c r="Q61" s="40">
        <v>132010090021</v>
      </c>
      <c r="R61" s="40">
        <v>174465918102</v>
      </c>
      <c r="S61" s="40">
        <v>201778054117.07422</v>
      </c>
      <c r="T61" s="40">
        <v>233907605283</v>
      </c>
      <c r="U61" s="131">
        <v>295667068090</v>
      </c>
    </row>
    <row r="62" spans="1:21" s="45" customFormat="1" ht="15" customHeight="1" x14ac:dyDescent="0.2">
      <c r="A62" s="37"/>
      <c r="B62" s="58"/>
      <c r="C62" s="100" t="s">
        <v>66</v>
      </c>
      <c r="D62" s="62"/>
      <c r="E62" s="62"/>
      <c r="F62" s="62"/>
      <c r="G62" s="62"/>
      <c r="H62" s="62"/>
      <c r="I62" s="62"/>
      <c r="J62" s="134"/>
      <c r="L62" s="37"/>
      <c r="M62" s="58"/>
      <c r="N62" s="100" t="s">
        <v>66</v>
      </c>
      <c r="O62" s="40">
        <v>4927093297.2007017</v>
      </c>
      <c r="P62" s="40">
        <v>10898505907.461077</v>
      </c>
      <c r="Q62" s="40">
        <v>9307519721.0996342</v>
      </c>
      <c r="R62" s="40">
        <v>12499057095.174883</v>
      </c>
      <c r="S62" s="40">
        <v>9474340964.6684856</v>
      </c>
      <c r="T62" s="40">
        <v>10156942410.591799</v>
      </c>
      <c r="U62" s="131">
        <v>19516310203.941895</v>
      </c>
    </row>
    <row r="63" spans="1:21" s="45" customFormat="1" ht="15" customHeight="1" x14ac:dyDescent="0.2">
      <c r="A63" s="50" t="s">
        <v>97</v>
      </c>
      <c r="B63" s="92" t="s">
        <v>0</v>
      </c>
      <c r="C63" s="102" t="s">
        <v>98</v>
      </c>
      <c r="D63" s="129" t="s">
        <v>126</v>
      </c>
      <c r="E63" s="129" t="s">
        <v>126</v>
      </c>
      <c r="F63" s="129" t="s">
        <v>126</v>
      </c>
      <c r="G63" s="129" t="s">
        <v>126</v>
      </c>
      <c r="H63" s="129" t="s">
        <v>126</v>
      </c>
      <c r="I63" s="62">
        <v>92.25778208309859</v>
      </c>
      <c r="J63" s="134">
        <v>88.144589249986666</v>
      </c>
      <c r="L63" s="50" t="s">
        <v>97</v>
      </c>
      <c r="M63" s="92" t="s">
        <v>0</v>
      </c>
      <c r="N63" s="102" t="s">
        <v>98</v>
      </c>
      <c r="O63" s="129" t="s">
        <v>126</v>
      </c>
      <c r="P63" s="129" t="s">
        <v>126</v>
      </c>
      <c r="Q63" s="129" t="s">
        <v>126</v>
      </c>
      <c r="R63" s="129" t="s">
        <v>126</v>
      </c>
      <c r="S63" s="129" t="s">
        <v>126</v>
      </c>
      <c r="T63" s="40">
        <v>87430608742</v>
      </c>
      <c r="U63" s="131">
        <v>101664060900</v>
      </c>
    </row>
    <row r="64" spans="1:21" s="48" customFormat="1" ht="15" customHeight="1" x14ac:dyDescent="0.2">
      <c r="A64" s="37"/>
      <c r="B64" s="92"/>
      <c r="C64" s="100" t="s">
        <v>66</v>
      </c>
      <c r="D64" s="62"/>
      <c r="E64" s="62"/>
      <c r="F64" s="62"/>
      <c r="G64" s="62"/>
      <c r="H64" s="62"/>
      <c r="I64" s="62">
        <v>0.52868798717035792</v>
      </c>
      <c r="J64" s="134">
        <v>0.81668101803466975</v>
      </c>
      <c r="L64" s="37"/>
      <c r="M64" s="92"/>
      <c r="N64" s="100" t="s">
        <v>66</v>
      </c>
      <c r="O64" s="62"/>
      <c r="P64" s="62"/>
      <c r="Q64" s="62"/>
      <c r="R64" s="62"/>
      <c r="S64" s="62"/>
      <c r="T64" s="40">
        <v>4997665852.5618439</v>
      </c>
      <c r="U64" s="131">
        <v>8583017336.3396845</v>
      </c>
    </row>
    <row r="65" spans="1:21" s="45" customFormat="1" ht="15" customHeight="1" x14ac:dyDescent="0.2">
      <c r="A65" s="37"/>
      <c r="B65" s="92" t="s">
        <v>1</v>
      </c>
      <c r="C65" s="102" t="s">
        <v>98</v>
      </c>
      <c r="D65" s="129" t="s">
        <v>126</v>
      </c>
      <c r="E65" s="129" t="s">
        <v>126</v>
      </c>
      <c r="F65" s="129" t="s">
        <v>126</v>
      </c>
      <c r="G65" s="129" t="s">
        <v>126</v>
      </c>
      <c r="H65" s="129" t="s">
        <v>126</v>
      </c>
      <c r="I65" s="62">
        <v>7.7422179169014154</v>
      </c>
      <c r="J65" s="134">
        <v>11.855410750013341</v>
      </c>
      <c r="L65" s="37"/>
      <c r="M65" s="92" t="s">
        <v>1</v>
      </c>
      <c r="N65" s="102" t="s">
        <v>98</v>
      </c>
      <c r="O65" s="129" t="s">
        <v>126</v>
      </c>
      <c r="P65" s="129" t="s">
        <v>126</v>
      </c>
      <c r="Q65" s="129" t="s">
        <v>126</v>
      </c>
      <c r="R65" s="129" t="s">
        <v>126</v>
      </c>
      <c r="S65" s="129" t="s">
        <v>126</v>
      </c>
      <c r="T65" s="40">
        <v>7337124416</v>
      </c>
      <c r="U65" s="131">
        <v>13673774088</v>
      </c>
    </row>
    <row r="66" spans="1:21" s="48" customFormat="1" ht="15" customHeight="1" x14ac:dyDescent="0.2">
      <c r="A66" s="37"/>
      <c r="B66" s="92"/>
      <c r="C66" s="100" t="s">
        <v>66</v>
      </c>
      <c r="D66" s="62"/>
      <c r="E66" s="62"/>
      <c r="F66" s="62"/>
      <c r="G66" s="62"/>
      <c r="H66" s="62"/>
      <c r="I66" s="62">
        <v>0.52868798717035781</v>
      </c>
      <c r="J66" s="134">
        <v>0.81668101803466975</v>
      </c>
      <c r="L66" s="37"/>
      <c r="M66" s="92"/>
      <c r="N66" s="100" t="s">
        <v>66</v>
      </c>
      <c r="O66" s="62"/>
      <c r="P66" s="62"/>
      <c r="Q66" s="62"/>
      <c r="R66" s="62"/>
      <c r="S66" s="62"/>
      <c r="T66" s="40">
        <v>383212913.59837043</v>
      </c>
      <c r="U66" s="131">
        <v>838605351.91166532</v>
      </c>
    </row>
    <row r="67" spans="1:21" s="45" customFormat="1" ht="15" customHeight="1" x14ac:dyDescent="0.2">
      <c r="A67" s="37"/>
      <c r="B67" s="92" t="s">
        <v>2</v>
      </c>
      <c r="C67" s="102" t="s">
        <v>98</v>
      </c>
      <c r="D67" s="129" t="s">
        <v>126</v>
      </c>
      <c r="E67" s="129" t="s">
        <v>126</v>
      </c>
      <c r="F67" s="129" t="s">
        <v>126</v>
      </c>
      <c r="G67" s="129" t="s">
        <v>126</v>
      </c>
      <c r="H67" s="129" t="s">
        <v>126</v>
      </c>
      <c r="I67" s="62">
        <v>100</v>
      </c>
      <c r="J67" s="134">
        <v>100</v>
      </c>
      <c r="L67" s="37"/>
      <c r="M67" s="92" t="s">
        <v>2</v>
      </c>
      <c r="N67" s="102" t="s">
        <v>98</v>
      </c>
      <c r="O67" s="129" t="s">
        <v>126</v>
      </c>
      <c r="P67" s="129" t="s">
        <v>126</v>
      </c>
      <c r="Q67" s="129" t="s">
        <v>126</v>
      </c>
      <c r="R67" s="129" t="s">
        <v>126</v>
      </c>
      <c r="S67" s="129" t="s">
        <v>126</v>
      </c>
      <c r="T67" s="40">
        <v>94767733158</v>
      </c>
      <c r="U67" s="131">
        <v>115337834988</v>
      </c>
    </row>
    <row r="68" spans="1:21" ht="15" customHeight="1" x14ac:dyDescent="0.2">
      <c r="A68" s="37"/>
      <c r="B68" s="92"/>
      <c r="C68" s="100" t="s">
        <v>66</v>
      </c>
      <c r="D68" s="149"/>
      <c r="E68" s="34"/>
      <c r="F68" s="34"/>
      <c r="G68" s="34"/>
      <c r="H68" s="62"/>
      <c r="I68" s="62"/>
      <c r="J68" s="134"/>
      <c r="L68" s="37"/>
      <c r="M68" s="92"/>
      <c r="N68" s="100" t="s">
        <v>66</v>
      </c>
      <c r="O68" s="97"/>
      <c r="P68" s="113"/>
      <c r="Q68" s="113"/>
      <c r="R68" s="113"/>
      <c r="S68" s="116"/>
      <c r="T68" s="40">
        <v>5045300718.0391541</v>
      </c>
      <c r="U68" s="131">
        <v>9000996327.0725899</v>
      </c>
    </row>
    <row r="69" spans="1:21" ht="15" customHeight="1" x14ac:dyDescent="0.2">
      <c r="A69" s="57" t="s">
        <v>80</v>
      </c>
      <c r="B69" s="92" t="s">
        <v>0</v>
      </c>
      <c r="C69" s="102" t="s">
        <v>98</v>
      </c>
      <c r="D69" s="148">
        <v>97.250899006619818</v>
      </c>
      <c r="E69" s="62">
        <v>94.311683880400992</v>
      </c>
      <c r="F69" s="62">
        <v>95.526183973848873</v>
      </c>
      <c r="G69" s="62">
        <v>94.489446717197453</v>
      </c>
      <c r="H69" s="62">
        <v>94.838944799566733</v>
      </c>
      <c r="I69" s="62">
        <v>95.291248329615058</v>
      </c>
      <c r="J69" s="134">
        <v>92.14544581168785</v>
      </c>
      <c r="L69" s="57" t="s">
        <v>80</v>
      </c>
      <c r="M69" s="92" t="s">
        <v>0</v>
      </c>
      <c r="N69" s="102" t="s">
        <v>98</v>
      </c>
      <c r="O69" s="144">
        <v>191061524781</v>
      </c>
      <c r="P69" s="40">
        <v>231739727378</v>
      </c>
      <c r="Q69" s="40">
        <v>275411497734</v>
      </c>
      <c r="R69" s="40">
        <v>316373563793</v>
      </c>
      <c r="S69" s="40">
        <v>395468644980</v>
      </c>
      <c r="T69" s="40">
        <v>383471554194</v>
      </c>
      <c r="U69" s="131">
        <v>412471942015</v>
      </c>
    </row>
    <row r="70" spans="1:21" s="48" customFormat="1" ht="15" customHeight="1" x14ac:dyDescent="0.2">
      <c r="A70" s="37"/>
      <c r="B70" s="92"/>
      <c r="C70" s="100" t="s">
        <v>66</v>
      </c>
      <c r="D70" s="148">
        <v>0.16032604844995335</v>
      </c>
      <c r="E70" s="62">
        <v>0.32164902725501648</v>
      </c>
      <c r="F70" s="62">
        <v>0.3255144718133246</v>
      </c>
      <c r="G70" s="62">
        <v>0.23953855511782235</v>
      </c>
      <c r="H70" s="62">
        <v>0.27021763443682545</v>
      </c>
      <c r="I70" s="62">
        <v>0.36590905913445426</v>
      </c>
      <c r="J70" s="134">
        <v>0.35986431032188709</v>
      </c>
      <c r="L70" s="37"/>
      <c r="M70" s="92"/>
      <c r="N70" s="100" t="s">
        <v>66</v>
      </c>
      <c r="O70" s="144">
        <v>6914422150.5791435</v>
      </c>
      <c r="P70" s="40">
        <v>9763184158.4983063</v>
      </c>
      <c r="Q70" s="40">
        <v>27526868008.866463</v>
      </c>
      <c r="R70" s="40">
        <v>14742972396.0357</v>
      </c>
      <c r="S70" s="40">
        <v>17907670372.902771</v>
      </c>
      <c r="T70" s="40">
        <v>25394091064.695457</v>
      </c>
      <c r="U70" s="131">
        <v>18352584353.472939</v>
      </c>
    </row>
    <row r="71" spans="1:21" ht="15" customHeight="1" x14ac:dyDescent="0.2">
      <c r="A71" s="37"/>
      <c r="B71" s="92" t="s">
        <v>1</v>
      </c>
      <c r="C71" s="102" t="s">
        <v>98</v>
      </c>
      <c r="D71" s="148">
        <v>2.7491009933792929</v>
      </c>
      <c r="E71" s="62">
        <v>5.6883161195997998</v>
      </c>
      <c r="F71" s="62">
        <v>4.4738160261512316</v>
      </c>
      <c r="G71" s="62">
        <v>5.5105532828029338</v>
      </c>
      <c r="H71" s="62">
        <v>5.1610552004332746</v>
      </c>
      <c r="I71" s="62">
        <v>4.7087516703849461</v>
      </c>
      <c r="J71" s="134">
        <v>7.8545542151199204</v>
      </c>
      <c r="L71" s="37"/>
      <c r="M71" s="92" t="s">
        <v>1</v>
      </c>
      <c r="N71" s="102" t="s">
        <v>98</v>
      </c>
      <c r="O71" s="144">
        <v>5400951898</v>
      </c>
      <c r="P71" s="40">
        <v>13977152910</v>
      </c>
      <c r="Q71" s="40">
        <v>12898456958</v>
      </c>
      <c r="R71" s="40">
        <v>18450667679</v>
      </c>
      <c r="S71" s="40">
        <v>21521069335.976563</v>
      </c>
      <c r="T71" s="40">
        <v>18948983805</v>
      </c>
      <c r="U71" s="131">
        <v>35159450391</v>
      </c>
    </row>
    <row r="72" spans="1:21" s="48" customFormat="1" ht="15" customHeight="1" x14ac:dyDescent="0.2">
      <c r="A72" s="37"/>
      <c r="B72" s="92"/>
      <c r="C72" s="100" t="s">
        <v>66</v>
      </c>
      <c r="D72" s="148">
        <v>0.16032604844995335</v>
      </c>
      <c r="E72" s="62">
        <v>0.32164902725501648</v>
      </c>
      <c r="F72" s="62">
        <v>0.3255144718133246</v>
      </c>
      <c r="G72" s="62">
        <v>0.23953855511782235</v>
      </c>
      <c r="H72" s="62">
        <v>0.27021763443682545</v>
      </c>
      <c r="I72" s="62">
        <v>0.36590905913445448</v>
      </c>
      <c r="J72" s="134">
        <v>0.35986430815419551</v>
      </c>
      <c r="L72" s="37"/>
      <c r="M72" s="92"/>
      <c r="N72" s="100" t="s">
        <v>66</v>
      </c>
      <c r="O72" s="144">
        <v>170084171.94598851</v>
      </c>
      <c r="P72" s="40">
        <v>477529717.57947618</v>
      </c>
      <c r="Q72" s="40">
        <v>873134766.96218646</v>
      </c>
      <c r="R72" s="40">
        <v>830480277.0565778</v>
      </c>
      <c r="S72" s="40">
        <v>618387230.22473419</v>
      </c>
      <c r="T72" s="40">
        <v>734450356.42691338</v>
      </c>
      <c r="U72" s="131">
        <v>1419536419.4633446</v>
      </c>
    </row>
    <row r="73" spans="1:21" ht="15" customHeight="1" x14ac:dyDescent="0.2">
      <c r="A73" s="37"/>
      <c r="B73" s="92" t="s">
        <v>2</v>
      </c>
      <c r="C73" s="102" t="s">
        <v>98</v>
      </c>
      <c r="D73" s="148">
        <v>100</v>
      </c>
      <c r="E73" s="62">
        <v>100</v>
      </c>
      <c r="F73" s="62">
        <v>100</v>
      </c>
      <c r="G73" s="62">
        <v>100</v>
      </c>
      <c r="H73" s="62">
        <v>100</v>
      </c>
      <c r="I73" s="62">
        <v>100</v>
      </c>
      <c r="J73" s="134">
        <v>100</v>
      </c>
      <c r="L73" s="37"/>
      <c r="M73" s="92" t="s">
        <v>2</v>
      </c>
      <c r="N73" s="102" t="s">
        <v>98</v>
      </c>
      <c r="O73" s="144">
        <v>196462476679</v>
      </c>
      <c r="P73" s="40">
        <v>245716880288</v>
      </c>
      <c r="Q73" s="40">
        <v>288309954692</v>
      </c>
      <c r="R73" s="40">
        <v>334824231472</v>
      </c>
      <c r="S73" s="40">
        <v>416989714315.97656</v>
      </c>
      <c r="T73" s="40">
        <v>402420537999</v>
      </c>
      <c r="U73" s="131">
        <v>447631392286</v>
      </c>
    </row>
    <row r="74" spans="1:21" ht="15" customHeight="1" x14ac:dyDescent="0.2">
      <c r="A74" s="37"/>
      <c r="B74" s="92"/>
      <c r="C74" s="100" t="s">
        <v>66</v>
      </c>
      <c r="D74" s="149"/>
      <c r="E74" s="34"/>
      <c r="F74" s="34"/>
      <c r="G74" s="34"/>
      <c r="H74" s="62"/>
      <c r="I74" s="62"/>
      <c r="J74" s="134"/>
      <c r="L74" s="37"/>
      <c r="M74" s="92"/>
      <c r="N74" s="100" t="s">
        <v>66</v>
      </c>
      <c r="O74" s="144">
        <v>6866429011.0009489</v>
      </c>
      <c r="P74" s="96">
        <v>9717814365.0864983</v>
      </c>
      <c r="Q74" s="96">
        <v>28106989988.804569</v>
      </c>
      <c r="R74" s="96">
        <v>15181608856.55695</v>
      </c>
      <c r="S74" s="40">
        <v>17877540668.880909</v>
      </c>
      <c r="T74" s="40">
        <v>25295424093.037857</v>
      </c>
      <c r="U74" s="131">
        <v>18850201684.42926</v>
      </c>
    </row>
    <row r="75" spans="1:21" ht="15" customHeight="1" x14ac:dyDescent="0.2">
      <c r="A75" s="57" t="s">
        <v>75</v>
      </c>
      <c r="B75" s="92" t="s">
        <v>0</v>
      </c>
      <c r="C75" s="102" t="s">
        <v>98</v>
      </c>
      <c r="D75" s="148">
        <v>96.0772211490128</v>
      </c>
      <c r="E75" s="62">
        <v>91.070014020680233</v>
      </c>
      <c r="F75" s="62">
        <v>93.1221702385497</v>
      </c>
      <c r="G75" s="62">
        <v>92.985973623112884</v>
      </c>
      <c r="H75" s="62">
        <v>92.714807755123076</v>
      </c>
      <c r="I75" s="62">
        <v>92.783505575309576</v>
      </c>
      <c r="J75" s="134">
        <v>88.768522724479425</v>
      </c>
      <c r="L75" s="57" t="s">
        <v>75</v>
      </c>
      <c r="M75" s="92" t="s">
        <v>0</v>
      </c>
      <c r="N75" s="102" t="s">
        <v>98</v>
      </c>
      <c r="O75" s="144">
        <v>81716178097</v>
      </c>
      <c r="P75" s="40">
        <v>88673209596</v>
      </c>
      <c r="Q75" s="40">
        <v>116227281386</v>
      </c>
      <c r="R75" s="40">
        <v>146705834728</v>
      </c>
      <c r="S75" s="40">
        <v>170944736417</v>
      </c>
      <c r="T75" s="40">
        <v>205838034105</v>
      </c>
      <c r="U75" s="131">
        <v>208227057891</v>
      </c>
    </row>
    <row r="76" spans="1:21" s="48" customFormat="1" ht="15" customHeight="1" x14ac:dyDescent="0.2">
      <c r="A76" s="37"/>
      <c r="B76" s="92"/>
      <c r="C76" s="100" t="s">
        <v>66</v>
      </c>
      <c r="D76" s="148">
        <v>0.30437107669917918</v>
      </c>
      <c r="E76" s="62">
        <v>0.96033351008165924</v>
      </c>
      <c r="F76" s="62">
        <v>0.86337554767697311</v>
      </c>
      <c r="G76" s="62">
        <v>0.39932632341968072</v>
      </c>
      <c r="H76" s="62">
        <v>0.42244320090031268</v>
      </c>
      <c r="I76" s="62">
        <v>0.43923342035576718</v>
      </c>
      <c r="J76" s="134">
        <v>0.56377296991278092</v>
      </c>
      <c r="L76" s="37"/>
      <c r="M76" s="92"/>
      <c r="N76" s="100" t="s">
        <v>66</v>
      </c>
      <c r="O76" s="144">
        <v>4257022305.2049026</v>
      </c>
      <c r="P76" s="40">
        <v>8320269522.9223127</v>
      </c>
      <c r="Q76" s="40">
        <v>15124835074.451307</v>
      </c>
      <c r="R76" s="40">
        <v>8359714801.9231138</v>
      </c>
      <c r="S76" s="40">
        <v>9158125784.1179752</v>
      </c>
      <c r="T76" s="40">
        <v>11217275619.859081</v>
      </c>
      <c r="U76" s="131">
        <v>11686407800.714146</v>
      </c>
    </row>
    <row r="77" spans="1:21" ht="15" customHeight="1" x14ac:dyDescent="0.2">
      <c r="A77" s="37"/>
      <c r="B77" s="92" t="s">
        <v>1</v>
      </c>
      <c r="C77" s="102" t="s">
        <v>98</v>
      </c>
      <c r="D77" s="148">
        <v>3.9227788509871688</v>
      </c>
      <c r="E77" s="62">
        <v>8.9299859793197705</v>
      </c>
      <c r="F77" s="62">
        <v>6.8778297614499539</v>
      </c>
      <c r="G77" s="62">
        <v>7.0140263768874034</v>
      </c>
      <c r="H77" s="62">
        <v>7.2851922448769271</v>
      </c>
      <c r="I77" s="62">
        <v>7.2164944246904286</v>
      </c>
      <c r="J77" s="134">
        <v>11.231477354813563</v>
      </c>
      <c r="L77" s="37"/>
      <c r="M77" s="92" t="s">
        <v>1</v>
      </c>
      <c r="N77" s="102" t="s">
        <v>98</v>
      </c>
      <c r="O77" s="144">
        <v>3336425548</v>
      </c>
      <c r="P77" s="40">
        <v>8694964275</v>
      </c>
      <c r="Q77" s="40">
        <v>8584330165</v>
      </c>
      <c r="R77" s="40">
        <v>11066170029</v>
      </c>
      <c r="S77" s="40">
        <v>13432215394.728516</v>
      </c>
      <c r="T77" s="40">
        <v>16009623869</v>
      </c>
      <c r="U77" s="131">
        <v>26346022369</v>
      </c>
    </row>
    <row r="78" spans="1:21" s="48" customFormat="1" ht="15" customHeight="1" x14ac:dyDescent="0.2">
      <c r="A78" s="37"/>
      <c r="B78" s="92"/>
      <c r="C78" s="100" t="s">
        <v>66</v>
      </c>
      <c r="D78" s="148">
        <v>0.30437107669917918</v>
      </c>
      <c r="E78" s="62">
        <v>0.96033351008165924</v>
      </c>
      <c r="F78" s="62">
        <v>0.86337554767697311</v>
      </c>
      <c r="G78" s="62">
        <v>0.39932632341968072</v>
      </c>
      <c r="H78" s="62">
        <v>0.42244320090031268</v>
      </c>
      <c r="I78" s="62">
        <v>0.43923342035576751</v>
      </c>
      <c r="J78" s="134">
        <v>0.56377294784377652</v>
      </c>
      <c r="L78" s="37"/>
      <c r="M78" s="92"/>
      <c r="N78" s="100" t="s">
        <v>66</v>
      </c>
      <c r="O78" s="144">
        <v>119011255.87821272</v>
      </c>
      <c r="P78" s="40">
        <v>392510946.48598862</v>
      </c>
      <c r="Q78" s="40">
        <v>480780145.81372029</v>
      </c>
      <c r="R78" s="40">
        <v>453264532.24172086</v>
      </c>
      <c r="S78" s="40">
        <v>478852510.53661561</v>
      </c>
      <c r="T78" s="40">
        <v>526986199.97151935</v>
      </c>
      <c r="U78" s="131">
        <v>1116672960.9186163</v>
      </c>
    </row>
    <row r="79" spans="1:21" ht="15" customHeight="1" x14ac:dyDescent="0.2">
      <c r="A79" s="37"/>
      <c r="B79" s="92" t="s">
        <v>2</v>
      </c>
      <c r="C79" s="102" t="s">
        <v>98</v>
      </c>
      <c r="D79" s="148">
        <v>100</v>
      </c>
      <c r="E79" s="62">
        <v>100</v>
      </c>
      <c r="F79" s="62">
        <v>100</v>
      </c>
      <c r="G79" s="62">
        <v>100</v>
      </c>
      <c r="H79" s="62">
        <v>100</v>
      </c>
      <c r="I79" s="62">
        <v>100</v>
      </c>
      <c r="J79" s="134">
        <v>100</v>
      </c>
      <c r="L79" s="37"/>
      <c r="M79" s="92" t="s">
        <v>2</v>
      </c>
      <c r="N79" s="102" t="s">
        <v>98</v>
      </c>
      <c r="O79" s="144">
        <v>85052603645</v>
      </c>
      <c r="P79" s="40">
        <v>97368173871</v>
      </c>
      <c r="Q79" s="40">
        <v>124811611551</v>
      </c>
      <c r="R79" s="40">
        <v>157772004757</v>
      </c>
      <c r="S79" s="40">
        <v>184376951811.72852</v>
      </c>
      <c r="T79" s="40">
        <v>221847657974</v>
      </c>
      <c r="U79" s="131">
        <v>234573080074</v>
      </c>
    </row>
    <row r="80" spans="1:21" s="45" customFormat="1" ht="15" customHeight="1" x14ac:dyDescent="0.2">
      <c r="A80" s="37"/>
      <c r="B80" s="92"/>
      <c r="C80" s="100" t="s">
        <v>66</v>
      </c>
      <c r="D80" s="149"/>
      <c r="E80" s="34"/>
      <c r="F80" s="34"/>
      <c r="G80" s="34"/>
      <c r="H80" s="62"/>
      <c r="I80" s="62"/>
      <c r="J80" s="134"/>
      <c r="L80" s="37"/>
      <c r="M80" s="92"/>
      <c r="N80" s="100" t="s">
        <v>66</v>
      </c>
      <c r="O80" s="144">
        <v>4236497640.9029746</v>
      </c>
      <c r="P80" s="96">
        <v>8295156734.2183323</v>
      </c>
      <c r="Q80" s="96">
        <v>15257943646.324057</v>
      </c>
      <c r="R80" s="96">
        <v>8504795116.7703152</v>
      </c>
      <c r="S80" s="40">
        <v>9199310725.3880653</v>
      </c>
      <c r="T80" s="40">
        <v>11192912022.226906</v>
      </c>
      <c r="U80" s="131">
        <v>12141364914.527489</v>
      </c>
    </row>
    <row r="81" spans="1:21" s="45" customFormat="1" ht="15" customHeight="1" x14ac:dyDescent="0.2">
      <c r="A81" s="57" t="s">
        <v>78</v>
      </c>
      <c r="B81" s="92" t="s">
        <v>0</v>
      </c>
      <c r="C81" s="102" t="s">
        <v>98</v>
      </c>
      <c r="D81" s="148">
        <v>97.003188968266997</v>
      </c>
      <c r="E81" s="62">
        <v>92.434661532653308</v>
      </c>
      <c r="F81" s="62">
        <v>94.966084054187704</v>
      </c>
      <c r="G81" s="62">
        <v>94.212659415644723</v>
      </c>
      <c r="H81" s="62">
        <v>94.773618063236697</v>
      </c>
      <c r="I81" s="62">
        <v>94.272770584047521</v>
      </c>
      <c r="J81" s="134">
        <v>90.488719063758865</v>
      </c>
      <c r="L81" s="57" t="s">
        <v>78</v>
      </c>
      <c r="M81" s="92" t="s">
        <v>0</v>
      </c>
      <c r="N81" s="102" t="s">
        <v>98</v>
      </c>
      <c r="O81" s="144">
        <v>33755278365</v>
      </c>
      <c r="P81" s="40">
        <v>36893084085</v>
      </c>
      <c r="Q81" s="40">
        <v>49922304209</v>
      </c>
      <c r="R81" s="40">
        <v>59047797422</v>
      </c>
      <c r="S81" s="40">
        <v>79499390736</v>
      </c>
      <c r="T81" s="40">
        <v>84637021647</v>
      </c>
      <c r="U81" s="131">
        <v>95745819363</v>
      </c>
    </row>
    <row r="82" spans="1:21" s="48" customFormat="1" ht="15" customHeight="1" x14ac:dyDescent="0.2">
      <c r="A82" s="37"/>
      <c r="B82" s="92"/>
      <c r="C82" s="100" t="s">
        <v>66</v>
      </c>
      <c r="D82" s="148">
        <v>0.31332570746419541</v>
      </c>
      <c r="E82" s="62">
        <v>1.4331002493931122</v>
      </c>
      <c r="F82" s="62">
        <v>0.5924278972518795</v>
      </c>
      <c r="G82" s="62">
        <v>0.43804735141938012</v>
      </c>
      <c r="H82" s="62">
        <v>0.42110188911432783</v>
      </c>
      <c r="I82" s="62">
        <v>0.55451835416586892</v>
      </c>
      <c r="J82" s="134">
        <v>0.52108315448568432</v>
      </c>
      <c r="L82" s="37"/>
      <c r="M82" s="92"/>
      <c r="N82" s="100" t="s">
        <v>66</v>
      </c>
      <c r="O82" s="144">
        <v>2002044787.4554865</v>
      </c>
      <c r="P82" s="40">
        <v>7681757600.9281673</v>
      </c>
      <c r="Q82" s="40">
        <v>6321985924.031414</v>
      </c>
      <c r="R82" s="40">
        <v>4520396703.2569132</v>
      </c>
      <c r="S82" s="40">
        <v>7064452663.7599869</v>
      </c>
      <c r="T82" s="40">
        <v>6911417589.7936192</v>
      </c>
      <c r="U82" s="131">
        <v>5577881887.3237019</v>
      </c>
    </row>
    <row r="83" spans="1:21" s="45" customFormat="1" ht="15" customHeight="1" x14ac:dyDescent="0.2">
      <c r="A83" s="37"/>
      <c r="B83" s="92" t="s">
        <v>1</v>
      </c>
      <c r="C83" s="102" t="s">
        <v>98</v>
      </c>
      <c r="D83" s="148">
        <v>2.996811031732967</v>
      </c>
      <c r="E83" s="62">
        <v>7.565338467346586</v>
      </c>
      <c r="F83" s="62">
        <v>5.0339159458121321</v>
      </c>
      <c r="G83" s="62">
        <v>5.7873405843553734</v>
      </c>
      <c r="H83" s="62">
        <v>5.2263819367632989</v>
      </c>
      <c r="I83" s="62">
        <v>5.7272294159524844</v>
      </c>
      <c r="J83" s="134">
        <v>9.511280936241123</v>
      </c>
      <c r="L83" s="37"/>
      <c r="M83" s="92" t="s">
        <v>1</v>
      </c>
      <c r="N83" s="102" t="s">
        <v>98</v>
      </c>
      <c r="O83" s="144">
        <v>1042833660</v>
      </c>
      <c r="P83" s="40">
        <v>3019523884</v>
      </c>
      <c r="Q83" s="40">
        <v>2646257195</v>
      </c>
      <c r="R83" s="40">
        <v>3627216518</v>
      </c>
      <c r="S83" s="40">
        <v>4384070042.0351563</v>
      </c>
      <c r="T83" s="40">
        <v>5141841457</v>
      </c>
      <c r="U83" s="131">
        <v>10063855427</v>
      </c>
    </row>
    <row r="84" spans="1:21" s="48" customFormat="1" ht="15" customHeight="1" x14ac:dyDescent="0.2">
      <c r="A84" s="37"/>
      <c r="B84" s="92"/>
      <c r="C84" s="100" t="s">
        <v>66</v>
      </c>
      <c r="D84" s="148">
        <v>0.31332570746419541</v>
      </c>
      <c r="E84" s="62">
        <v>1.4331002493931122</v>
      </c>
      <c r="F84" s="62">
        <v>0.5924278972518795</v>
      </c>
      <c r="G84" s="62">
        <v>0.43804735141938012</v>
      </c>
      <c r="H84" s="62">
        <v>0.42110188911432783</v>
      </c>
      <c r="I84" s="62">
        <v>0.55451835416586892</v>
      </c>
      <c r="J84" s="134">
        <v>0.52108315448568454</v>
      </c>
      <c r="L84" s="37"/>
      <c r="M84" s="92"/>
      <c r="N84" s="100" t="s">
        <v>66</v>
      </c>
      <c r="O84" s="144">
        <v>77866120.997669071</v>
      </c>
      <c r="P84" s="40">
        <v>217798968.46586543</v>
      </c>
      <c r="Q84" s="40">
        <v>167439200.09150535</v>
      </c>
      <c r="R84" s="40">
        <v>184945478.67239302</v>
      </c>
      <c r="S84" s="40">
        <v>214374342.62836492</v>
      </c>
      <c r="T84" s="40">
        <v>294891651.17230922</v>
      </c>
      <c r="U84" s="131">
        <v>449962673.06328177</v>
      </c>
    </row>
    <row r="85" spans="1:21" s="45" customFormat="1" ht="15" customHeight="1" x14ac:dyDescent="0.2">
      <c r="A85" s="37"/>
      <c r="B85" s="92" t="s">
        <v>2</v>
      </c>
      <c r="C85" s="102" t="s">
        <v>98</v>
      </c>
      <c r="D85" s="148">
        <v>100</v>
      </c>
      <c r="E85" s="62">
        <v>100</v>
      </c>
      <c r="F85" s="62">
        <v>100</v>
      </c>
      <c r="G85" s="62">
        <v>100</v>
      </c>
      <c r="H85" s="62">
        <v>100</v>
      </c>
      <c r="I85" s="62">
        <v>100</v>
      </c>
      <c r="J85" s="134">
        <v>100</v>
      </c>
      <c r="L85" s="37"/>
      <c r="M85" s="92" t="s">
        <v>2</v>
      </c>
      <c r="N85" s="102" t="s">
        <v>98</v>
      </c>
      <c r="O85" s="144">
        <v>34798112025</v>
      </c>
      <c r="P85" s="40">
        <v>39912607969</v>
      </c>
      <c r="Q85" s="40">
        <v>52568561404</v>
      </c>
      <c r="R85" s="40">
        <v>62675013940</v>
      </c>
      <c r="S85" s="40">
        <v>83883460778.035156</v>
      </c>
      <c r="T85" s="40">
        <v>89778863104</v>
      </c>
      <c r="U85" s="131">
        <v>105809674790</v>
      </c>
    </row>
    <row r="86" spans="1:21" ht="15" customHeight="1" x14ac:dyDescent="0.2">
      <c r="A86" s="37"/>
      <c r="B86" s="92"/>
      <c r="C86" s="100" t="s">
        <v>66</v>
      </c>
      <c r="D86" s="149"/>
      <c r="E86" s="34"/>
      <c r="F86" s="34"/>
      <c r="G86" s="34"/>
      <c r="H86" s="62"/>
      <c r="I86" s="62"/>
      <c r="J86" s="134"/>
      <c r="L86" s="37"/>
      <c r="M86" s="92"/>
      <c r="N86" s="100" t="s">
        <v>66</v>
      </c>
      <c r="O86" s="144">
        <v>2001056442.0755668</v>
      </c>
      <c r="P86" s="96">
        <v>7742556738.1079788</v>
      </c>
      <c r="Q86" s="96">
        <v>6378085902.3413944</v>
      </c>
      <c r="R86" s="96">
        <v>4579383036.0673437</v>
      </c>
      <c r="S86" s="40">
        <v>7142750731.3116732</v>
      </c>
      <c r="T86" s="40">
        <v>6899105340.6440611</v>
      </c>
      <c r="U86" s="131">
        <v>5742790606.1615992</v>
      </c>
    </row>
    <row r="87" spans="1:21" ht="15" customHeight="1" x14ac:dyDescent="0.2">
      <c r="A87" s="57" t="s">
        <v>81</v>
      </c>
      <c r="B87" s="92" t="s">
        <v>0</v>
      </c>
      <c r="C87" s="102" t="s">
        <v>98</v>
      </c>
      <c r="D87" s="148">
        <v>96.979439064991411</v>
      </c>
      <c r="E87" s="62">
        <v>92.917401715049678</v>
      </c>
      <c r="F87" s="62">
        <v>94.013751350160717</v>
      </c>
      <c r="G87" s="62">
        <v>94.246224670421995</v>
      </c>
      <c r="H87" s="62">
        <v>94.220705120071003</v>
      </c>
      <c r="I87" s="62">
        <v>94.231460222108041</v>
      </c>
      <c r="J87" s="134">
        <v>91.882016842074066</v>
      </c>
      <c r="L87" s="57" t="s">
        <v>81</v>
      </c>
      <c r="M87" s="92" t="s">
        <v>0</v>
      </c>
      <c r="N87" s="102" t="s">
        <v>98</v>
      </c>
      <c r="O87" s="144">
        <v>87573588912</v>
      </c>
      <c r="P87" s="40">
        <v>94986113131</v>
      </c>
      <c r="Q87" s="40">
        <v>110563895747</v>
      </c>
      <c r="R87" s="40">
        <v>147206304198</v>
      </c>
      <c r="S87" s="40">
        <v>162852115412</v>
      </c>
      <c r="T87" s="40">
        <v>208958243955</v>
      </c>
      <c r="U87" s="131">
        <v>223385281594</v>
      </c>
    </row>
    <row r="88" spans="1:21" s="48" customFormat="1" ht="15" customHeight="1" x14ac:dyDescent="0.2">
      <c r="A88" s="37"/>
      <c r="B88" s="92"/>
      <c r="C88" s="100" t="s">
        <v>66</v>
      </c>
      <c r="D88" s="148">
        <v>0.24155034412199705</v>
      </c>
      <c r="E88" s="62">
        <v>0.59463988790689259</v>
      </c>
      <c r="F88" s="62">
        <v>0.33464798042312616</v>
      </c>
      <c r="G88" s="62">
        <v>0.44194021311854143</v>
      </c>
      <c r="H88" s="62">
        <v>0.29461709401202046</v>
      </c>
      <c r="I88" s="62">
        <v>0.38876915742650686</v>
      </c>
      <c r="J88" s="134">
        <v>0.57189944046597485</v>
      </c>
      <c r="L88" s="37"/>
      <c r="M88" s="92"/>
      <c r="N88" s="100" t="s">
        <v>66</v>
      </c>
      <c r="O88" s="144">
        <v>4831854364.9182224</v>
      </c>
      <c r="P88" s="40">
        <v>6484036464.4388657</v>
      </c>
      <c r="Q88" s="40">
        <v>8545964087.0579119</v>
      </c>
      <c r="R88" s="40">
        <v>11823189112.906668</v>
      </c>
      <c r="S88" s="40">
        <v>6963090954.8427448</v>
      </c>
      <c r="T88" s="40">
        <v>11601497708.743872</v>
      </c>
      <c r="U88" s="131">
        <v>20133409531.275501</v>
      </c>
    </row>
    <row r="89" spans="1:21" ht="15" customHeight="1" x14ac:dyDescent="0.2">
      <c r="A89" s="37"/>
      <c r="B89" s="92" t="s">
        <v>1</v>
      </c>
      <c r="C89" s="102" t="s">
        <v>98</v>
      </c>
      <c r="D89" s="148">
        <v>3.0205609350078331</v>
      </c>
      <c r="E89" s="62">
        <v>7.0825982849502571</v>
      </c>
      <c r="F89" s="62">
        <v>5.986248649839423</v>
      </c>
      <c r="G89" s="62">
        <v>5.753775329577965</v>
      </c>
      <c r="H89" s="62">
        <v>5.7792948799289974</v>
      </c>
      <c r="I89" s="62">
        <v>5.7685397778919585</v>
      </c>
      <c r="J89" s="134">
        <v>8.1179831579259343</v>
      </c>
      <c r="L89" s="37"/>
      <c r="M89" s="92" t="s">
        <v>1</v>
      </c>
      <c r="N89" s="102" t="s">
        <v>98</v>
      </c>
      <c r="O89" s="144">
        <v>2727602512</v>
      </c>
      <c r="P89" s="40">
        <v>7240285130</v>
      </c>
      <c r="Q89" s="40">
        <v>7040065545</v>
      </c>
      <c r="R89" s="40">
        <v>8987012524</v>
      </c>
      <c r="S89" s="40">
        <v>9988997594.390625</v>
      </c>
      <c r="T89" s="40">
        <v>12791735789</v>
      </c>
      <c r="U89" s="131">
        <v>19736592818</v>
      </c>
    </row>
    <row r="90" spans="1:21" s="48" customFormat="1" ht="15" customHeight="1" x14ac:dyDescent="0.2">
      <c r="A90" s="37"/>
      <c r="B90" s="92"/>
      <c r="C90" s="100" t="s">
        <v>66</v>
      </c>
      <c r="D90" s="148">
        <v>0.24155034412199705</v>
      </c>
      <c r="E90" s="62">
        <v>0.59463988790689259</v>
      </c>
      <c r="F90" s="62">
        <v>0.33464798042312616</v>
      </c>
      <c r="G90" s="62">
        <v>0.44194021311854143</v>
      </c>
      <c r="H90" s="62">
        <v>0.29461709401202046</v>
      </c>
      <c r="I90" s="62">
        <v>0.38876915742650697</v>
      </c>
      <c r="J90" s="134">
        <v>0.57189944046597496</v>
      </c>
      <c r="L90" s="37"/>
      <c r="M90" s="92"/>
      <c r="N90" s="100" t="s">
        <v>66</v>
      </c>
      <c r="O90" s="144">
        <v>116811960.86132415</v>
      </c>
      <c r="P90" s="40">
        <v>342340836.93356287</v>
      </c>
      <c r="Q90" s="40">
        <v>397657724.56493932</v>
      </c>
      <c r="R90" s="40">
        <v>429336202.51837409</v>
      </c>
      <c r="S90" s="40">
        <v>382543661.66676027</v>
      </c>
      <c r="T90" s="40">
        <v>634096079.53864586</v>
      </c>
      <c r="U90" s="131">
        <v>942869455.47579062</v>
      </c>
    </row>
    <row r="91" spans="1:21" ht="15" customHeight="1" x14ac:dyDescent="0.2">
      <c r="A91" s="37"/>
      <c r="B91" s="92" t="s">
        <v>2</v>
      </c>
      <c r="C91" s="102" t="s">
        <v>98</v>
      </c>
      <c r="D91" s="148">
        <v>100</v>
      </c>
      <c r="E91" s="62">
        <v>100</v>
      </c>
      <c r="F91" s="62">
        <v>100</v>
      </c>
      <c r="G91" s="62">
        <v>100</v>
      </c>
      <c r="H91" s="62">
        <v>100</v>
      </c>
      <c r="I91" s="62">
        <v>100</v>
      </c>
      <c r="J91" s="134">
        <v>100</v>
      </c>
      <c r="L91" s="37"/>
      <c r="M91" s="92" t="s">
        <v>2</v>
      </c>
      <c r="N91" s="102" t="s">
        <v>98</v>
      </c>
      <c r="O91" s="144">
        <v>90301191424</v>
      </c>
      <c r="P91" s="40">
        <v>102226398261</v>
      </c>
      <c r="Q91" s="40">
        <v>117603961292</v>
      </c>
      <c r="R91" s="40">
        <v>156193316722</v>
      </c>
      <c r="S91" s="40">
        <v>172841113006.39063</v>
      </c>
      <c r="T91" s="40">
        <v>221749979744</v>
      </c>
      <c r="U91" s="131">
        <v>243121874412</v>
      </c>
    </row>
    <row r="92" spans="1:21" ht="15" customHeight="1" x14ac:dyDescent="0.2">
      <c r="A92" s="37"/>
      <c r="B92" s="92"/>
      <c r="C92" s="100" t="s">
        <v>66</v>
      </c>
      <c r="D92" s="149"/>
      <c r="E92" s="34"/>
      <c r="F92" s="34"/>
      <c r="G92" s="34"/>
      <c r="H92" s="62"/>
      <c r="I92" s="62"/>
      <c r="J92" s="134"/>
      <c r="L92" s="37"/>
      <c r="M92" s="92"/>
      <c r="N92" s="100" t="s">
        <v>66</v>
      </c>
      <c r="O92" s="144">
        <v>4809652405.5815849</v>
      </c>
      <c r="P92" s="96">
        <v>6450799637.4147472</v>
      </c>
      <c r="Q92" s="96">
        <v>8825167506.4382229</v>
      </c>
      <c r="R92" s="96">
        <v>11992014314.449366</v>
      </c>
      <c r="S92" s="40">
        <v>7016318270.9111614</v>
      </c>
      <c r="T92" s="40">
        <v>11667555349.240715</v>
      </c>
      <c r="U92" s="131">
        <v>20644629597.4688</v>
      </c>
    </row>
    <row r="93" spans="1:21" ht="15" customHeight="1" x14ac:dyDescent="0.2">
      <c r="A93" s="57" t="s">
        <v>76</v>
      </c>
      <c r="B93" s="92" t="s">
        <v>0</v>
      </c>
      <c r="C93" s="102" t="s">
        <v>98</v>
      </c>
      <c r="D93" s="148">
        <v>97.730618414195675</v>
      </c>
      <c r="E93" s="62">
        <v>96.383723296169066</v>
      </c>
      <c r="F93" s="62">
        <v>96.816063444029723</v>
      </c>
      <c r="G93" s="62">
        <v>95.798961455184113</v>
      </c>
      <c r="H93" s="62">
        <v>95.452675423303859</v>
      </c>
      <c r="I93" s="62">
        <v>96.19369034313091</v>
      </c>
      <c r="J93" s="134">
        <v>94.938532997435814</v>
      </c>
      <c r="L93" s="57" t="s">
        <v>76</v>
      </c>
      <c r="M93" s="92" t="s">
        <v>0</v>
      </c>
      <c r="N93" s="102" t="s">
        <v>98</v>
      </c>
      <c r="O93" s="144">
        <v>11073038765</v>
      </c>
      <c r="P93" s="40">
        <v>15551641736</v>
      </c>
      <c r="Q93" s="40">
        <v>20623307736</v>
      </c>
      <c r="R93" s="40">
        <v>24217736008</v>
      </c>
      <c r="S93" s="40">
        <v>28823877929</v>
      </c>
      <c r="T93" s="40">
        <v>38137935265</v>
      </c>
      <c r="U93" s="131">
        <v>38003017880</v>
      </c>
    </row>
    <row r="94" spans="1:21" s="48" customFormat="1" ht="15" customHeight="1" x14ac:dyDescent="0.2">
      <c r="A94" s="37"/>
      <c r="B94" s="92"/>
      <c r="C94" s="100" t="s">
        <v>66</v>
      </c>
      <c r="D94" s="148">
        <v>0.27771705826832482</v>
      </c>
      <c r="E94" s="62">
        <v>0.67841685998391388</v>
      </c>
      <c r="F94" s="62">
        <v>0.30685866574498238</v>
      </c>
      <c r="G94" s="62">
        <v>0.24122197231909054</v>
      </c>
      <c r="H94" s="62">
        <v>0.32673973624910091</v>
      </c>
      <c r="I94" s="62">
        <v>0.36592928821076137</v>
      </c>
      <c r="J94" s="134">
        <v>0.35770917028398275</v>
      </c>
      <c r="L94" s="37"/>
      <c r="M94" s="92"/>
      <c r="N94" s="100" t="s">
        <v>66</v>
      </c>
      <c r="O94" s="144">
        <v>598153811.83204317</v>
      </c>
      <c r="P94" s="40">
        <v>2216691683.2475266</v>
      </c>
      <c r="Q94" s="40">
        <v>2102450562.5024526</v>
      </c>
      <c r="R94" s="40">
        <v>1698941307.536418</v>
      </c>
      <c r="S94" s="40">
        <v>1816472768.7616556</v>
      </c>
      <c r="T94" s="40">
        <v>3012083138.822145</v>
      </c>
      <c r="U94" s="131">
        <v>2299834455.1034465</v>
      </c>
    </row>
    <row r="95" spans="1:21" ht="15" customHeight="1" x14ac:dyDescent="0.2">
      <c r="A95" s="37"/>
      <c r="B95" s="92" t="s">
        <v>1</v>
      </c>
      <c r="C95" s="102" t="s">
        <v>98</v>
      </c>
      <c r="D95" s="148">
        <v>2.2693815858043367</v>
      </c>
      <c r="E95" s="62">
        <v>3.616276703831069</v>
      </c>
      <c r="F95" s="62">
        <v>3.1839365559707513</v>
      </c>
      <c r="G95" s="62">
        <v>4.2010385448160967</v>
      </c>
      <c r="H95" s="62">
        <v>4.5473245766961394</v>
      </c>
      <c r="I95" s="62">
        <v>3.8063096568690913</v>
      </c>
      <c r="J95" s="134">
        <v>5.0614670025641928</v>
      </c>
      <c r="L95" s="37"/>
      <c r="M95" s="92" t="s">
        <v>1</v>
      </c>
      <c r="N95" s="102" t="s">
        <v>98</v>
      </c>
      <c r="O95" s="144">
        <v>257124642</v>
      </c>
      <c r="P95" s="40">
        <v>583491048</v>
      </c>
      <c r="Q95" s="40">
        <v>678227363</v>
      </c>
      <c r="R95" s="40">
        <v>1062011956</v>
      </c>
      <c r="S95" s="40">
        <v>1373157199.8476563</v>
      </c>
      <c r="T95" s="40">
        <v>1509088494</v>
      </c>
      <c r="U95" s="131">
        <v>2026058492</v>
      </c>
    </row>
    <row r="96" spans="1:21" s="48" customFormat="1" ht="15" customHeight="1" x14ac:dyDescent="0.2">
      <c r="A96" s="37"/>
      <c r="B96" s="92"/>
      <c r="C96" s="100" t="s">
        <v>66</v>
      </c>
      <c r="D96" s="148">
        <v>0.27771705826832482</v>
      </c>
      <c r="E96" s="62">
        <v>0.67841685998391388</v>
      </c>
      <c r="F96" s="62">
        <v>0.30685866574498238</v>
      </c>
      <c r="G96" s="62">
        <v>0.24122197231909054</v>
      </c>
      <c r="H96" s="62">
        <v>0.32673973624910091</v>
      </c>
      <c r="I96" s="62">
        <v>0.36592928821076126</v>
      </c>
      <c r="J96" s="134">
        <v>0.35770917028398275</v>
      </c>
      <c r="L96" s="37"/>
      <c r="M96" s="92"/>
      <c r="N96" s="100" t="s">
        <v>66</v>
      </c>
      <c r="O96" s="144">
        <v>29555086.212601196</v>
      </c>
      <c r="P96" s="40">
        <v>58007659.474032566</v>
      </c>
      <c r="Q96" s="40">
        <v>62798161.353346244</v>
      </c>
      <c r="R96" s="40">
        <v>78537503.567713246</v>
      </c>
      <c r="S96" s="40">
        <v>98894806.598407477</v>
      </c>
      <c r="T96" s="40">
        <v>80200079.519248068</v>
      </c>
      <c r="U96" s="131">
        <v>146274823.14821237</v>
      </c>
    </row>
    <row r="97" spans="1:21" ht="15" customHeight="1" x14ac:dyDescent="0.2">
      <c r="A97" s="37"/>
      <c r="B97" s="92" t="s">
        <v>2</v>
      </c>
      <c r="C97" s="102" t="s">
        <v>98</v>
      </c>
      <c r="D97" s="148">
        <v>100</v>
      </c>
      <c r="E97" s="62">
        <v>100</v>
      </c>
      <c r="F97" s="62">
        <v>100</v>
      </c>
      <c r="G97" s="62">
        <v>100</v>
      </c>
      <c r="H97" s="62">
        <v>100</v>
      </c>
      <c r="I97" s="62">
        <v>100</v>
      </c>
      <c r="J97" s="134">
        <v>100</v>
      </c>
      <c r="L97" s="37"/>
      <c r="M97" s="92" t="s">
        <v>2</v>
      </c>
      <c r="N97" s="102" t="s">
        <v>98</v>
      </c>
      <c r="O97" s="144">
        <v>11330163407</v>
      </c>
      <c r="P97" s="40">
        <v>16135132784</v>
      </c>
      <c r="Q97" s="40">
        <v>21301535099</v>
      </c>
      <c r="R97" s="40">
        <v>25279747964</v>
      </c>
      <c r="S97" s="40">
        <v>30197035128.847656</v>
      </c>
      <c r="T97" s="40">
        <v>39647023759</v>
      </c>
      <c r="U97" s="131">
        <v>40029076372</v>
      </c>
    </row>
    <row r="98" spans="1:21" ht="15" customHeight="1" x14ac:dyDescent="0.2">
      <c r="A98" s="37"/>
      <c r="B98" s="92"/>
      <c r="C98" s="100" t="s">
        <v>66</v>
      </c>
      <c r="D98" s="149"/>
      <c r="E98" s="34"/>
      <c r="F98" s="34"/>
      <c r="G98" s="34"/>
      <c r="H98" s="62"/>
      <c r="I98" s="62"/>
      <c r="J98" s="134"/>
      <c r="L98" s="37"/>
      <c r="M98" s="92"/>
      <c r="N98" s="100" t="s">
        <v>66</v>
      </c>
      <c r="O98" s="144">
        <v>601292377.57871211</v>
      </c>
      <c r="P98" s="96">
        <v>2199541596.5529351</v>
      </c>
      <c r="Q98" s="96">
        <v>2132952046.5647361</v>
      </c>
      <c r="R98" s="96">
        <v>1753262415.5675218</v>
      </c>
      <c r="S98" s="40">
        <v>1856760672.9208987</v>
      </c>
      <c r="T98" s="40">
        <v>3004290713.913661</v>
      </c>
      <c r="U98" s="131">
        <v>2359509194.6737504</v>
      </c>
    </row>
    <row r="99" spans="1:21" ht="15" customHeight="1" x14ac:dyDescent="0.2">
      <c r="A99" s="57" t="s">
        <v>82</v>
      </c>
      <c r="B99" s="92" t="s">
        <v>0</v>
      </c>
      <c r="C99" s="102" t="s">
        <v>98</v>
      </c>
      <c r="D99" s="148">
        <v>99.191515739466681</v>
      </c>
      <c r="E99" s="62">
        <v>97.871229560357762</v>
      </c>
      <c r="F99" s="62">
        <v>97.911413334824246</v>
      </c>
      <c r="G99" s="62">
        <v>98.283277438996933</v>
      </c>
      <c r="H99" s="62">
        <v>98.174160514977643</v>
      </c>
      <c r="I99" s="62">
        <v>97.670847876215362</v>
      </c>
      <c r="J99" s="134">
        <v>96.101112494844813</v>
      </c>
      <c r="L99" s="57" t="s">
        <v>82</v>
      </c>
      <c r="M99" s="92" t="s">
        <v>0</v>
      </c>
      <c r="N99" s="102" t="s">
        <v>98</v>
      </c>
      <c r="O99" s="144">
        <v>24089883453</v>
      </c>
      <c r="P99" s="40">
        <v>26097495830</v>
      </c>
      <c r="Q99" s="40">
        <v>34492791987</v>
      </c>
      <c r="R99" s="40">
        <v>38103668500</v>
      </c>
      <c r="S99" s="40">
        <v>49531252765</v>
      </c>
      <c r="T99" s="40">
        <v>57679404620</v>
      </c>
      <c r="U99" s="131">
        <v>70964064551</v>
      </c>
    </row>
    <row r="100" spans="1:21" s="48" customFormat="1" ht="15" customHeight="1" x14ac:dyDescent="0.2">
      <c r="A100" s="37"/>
      <c r="B100" s="92"/>
      <c r="C100" s="100" t="s">
        <v>66</v>
      </c>
      <c r="D100" s="148">
        <v>0.18745614381770501</v>
      </c>
      <c r="E100" s="62">
        <v>0.35517859752649711</v>
      </c>
      <c r="F100" s="62">
        <v>0.19948956254747574</v>
      </c>
      <c r="G100" s="62">
        <v>0.14361921815583351</v>
      </c>
      <c r="H100" s="62">
        <v>0.20160038361829452</v>
      </c>
      <c r="I100" s="62">
        <v>0.24631700103672338</v>
      </c>
      <c r="J100" s="134">
        <v>0.34887259056902808</v>
      </c>
      <c r="L100" s="37"/>
      <c r="M100" s="92"/>
      <c r="N100" s="100" t="s">
        <v>66</v>
      </c>
      <c r="O100" s="144">
        <v>2146957280.6823375</v>
      </c>
      <c r="P100" s="40">
        <v>4922194690.534729</v>
      </c>
      <c r="Q100" s="40">
        <v>4269636858.8845286</v>
      </c>
      <c r="R100" s="40">
        <v>3373351041.4257627</v>
      </c>
      <c r="S100" s="40">
        <v>4073962841.0381584</v>
      </c>
      <c r="T100" s="40">
        <v>3202554111.7966104</v>
      </c>
      <c r="U100" s="131">
        <v>4764394188.3519258</v>
      </c>
    </row>
    <row r="101" spans="1:21" ht="15" customHeight="1" x14ac:dyDescent="0.2">
      <c r="A101" s="37"/>
      <c r="B101" s="92" t="s">
        <v>1</v>
      </c>
      <c r="C101" s="102" t="s">
        <v>98</v>
      </c>
      <c r="D101" s="148">
        <v>0.80848426053351174</v>
      </c>
      <c r="E101" s="62">
        <v>2.1287704396418374</v>
      </c>
      <c r="F101" s="62">
        <v>2.0885866651758977</v>
      </c>
      <c r="G101" s="62">
        <v>1.7167225610029357</v>
      </c>
      <c r="H101" s="62">
        <v>1.8258394850223478</v>
      </c>
      <c r="I101" s="62">
        <v>2.3291521237846426</v>
      </c>
      <c r="J101" s="134">
        <v>3.8988875051551948</v>
      </c>
      <c r="L101" s="37"/>
      <c r="M101" s="92" t="s">
        <v>1</v>
      </c>
      <c r="N101" s="102" t="s">
        <v>98</v>
      </c>
      <c r="O101" s="144">
        <v>196350378</v>
      </c>
      <c r="P101" s="40">
        <v>567639519</v>
      </c>
      <c r="Q101" s="40">
        <v>735779241</v>
      </c>
      <c r="R101" s="40">
        <v>665560094</v>
      </c>
      <c r="S101" s="40">
        <v>921180446.734375</v>
      </c>
      <c r="T101" s="40">
        <v>1375478054</v>
      </c>
      <c r="U101" s="131">
        <v>2879060371</v>
      </c>
    </row>
    <row r="102" spans="1:21" s="48" customFormat="1" ht="15" customHeight="1" x14ac:dyDescent="0.2">
      <c r="A102" s="37"/>
      <c r="B102" s="92"/>
      <c r="C102" s="100" t="s">
        <v>66</v>
      </c>
      <c r="D102" s="148">
        <v>0.18745614381770501</v>
      </c>
      <c r="E102" s="62">
        <v>0.35517859752649711</v>
      </c>
      <c r="F102" s="62">
        <v>0.19948956254747574</v>
      </c>
      <c r="G102" s="62">
        <v>0.14361921815583351</v>
      </c>
      <c r="H102" s="62">
        <v>0.20160038361829452</v>
      </c>
      <c r="I102" s="62">
        <v>0.24631700103672338</v>
      </c>
      <c r="J102" s="134">
        <v>0.34887259056902808</v>
      </c>
      <c r="L102" s="37"/>
      <c r="M102" s="92"/>
      <c r="N102" s="100" t="s">
        <v>66</v>
      </c>
      <c r="O102" s="144">
        <v>41073292.789589159</v>
      </c>
      <c r="P102" s="40">
        <v>147079217.08930629</v>
      </c>
      <c r="Q102" s="40">
        <v>101088661.35645686</v>
      </c>
      <c r="R102" s="40">
        <v>43845483.901461326</v>
      </c>
      <c r="S102" s="40">
        <v>69906853.808441609</v>
      </c>
      <c r="T102" s="40">
        <v>104385631.94295421</v>
      </c>
      <c r="U102" s="131">
        <v>147593035.41355491</v>
      </c>
    </row>
    <row r="103" spans="1:21" ht="15" customHeight="1" x14ac:dyDescent="0.2">
      <c r="A103" s="37"/>
      <c r="B103" s="92" t="s">
        <v>2</v>
      </c>
      <c r="C103" s="102" t="s">
        <v>98</v>
      </c>
      <c r="D103" s="148">
        <v>100</v>
      </c>
      <c r="E103" s="62">
        <v>100</v>
      </c>
      <c r="F103" s="62">
        <v>100</v>
      </c>
      <c r="G103" s="62">
        <v>100</v>
      </c>
      <c r="H103" s="62">
        <v>100</v>
      </c>
      <c r="I103" s="62">
        <v>100</v>
      </c>
      <c r="J103" s="134">
        <v>100</v>
      </c>
      <c r="L103" s="37"/>
      <c r="M103" s="92" t="s">
        <v>2</v>
      </c>
      <c r="N103" s="102" t="s">
        <v>98</v>
      </c>
      <c r="O103" s="144">
        <v>24286233831</v>
      </c>
      <c r="P103" s="40">
        <v>26665135349</v>
      </c>
      <c r="Q103" s="40">
        <v>35228571228</v>
      </c>
      <c r="R103" s="40">
        <v>38769228594</v>
      </c>
      <c r="S103" s="40">
        <v>50452433211.734375</v>
      </c>
      <c r="T103" s="40">
        <v>59054882674</v>
      </c>
      <c r="U103" s="131">
        <v>73843124922</v>
      </c>
    </row>
    <row r="104" spans="1:21" ht="15" customHeight="1" x14ac:dyDescent="0.2">
      <c r="A104" s="37"/>
      <c r="B104" s="92"/>
      <c r="C104" s="100" t="s">
        <v>66</v>
      </c>
      <c r="D104" s="149"/>
      <c r="E104" s="34"/>
      <c r="F104" s="34"/>
      <c r="G104" s="34"/>
      <c r="H104" s="62"/>
      <c r="I104" s="62"/>
      <c r="J104" s="49"/>
      <c r="L104" s="37"/>
      <c r="M104" s="92"/>
      <c r="N104" s="100" t="s">
        <v>66</v>
      </c>
      <c r="O104" s="144">
        <v>2143755002.5305393</v>
      </c>
      <c r="P104" s="96">
        <v>5033460900.0789881</v>
      </c>
      <c r="Q104" s="96">
        <v>4343180394.739625</v>
      </c>
      <c r="R104" s="96">
        <v>3392040818.357563</v>
      </c>
      <c r="S104" s="40">
        <v>4073862402.9471192</v>
      </c>
      <c r="T104" s="40">
        <v>3168381886.1529069</v>
      </c>
      <c r="U104" s="131">
        <v>4733690980.2213154</v>
      </c>
    </row>
    <row r="105" spans="1:21" ht="15" customHeight="1" x14ac:dyDescent="0.2">
      <c r="A105" s="57" t="s">
        <v>4</v>
      </c>
      <c r="B105" s="92" t="s">
        <v>0</v>
      </c>
      <c r="C105" s="102" t="s">
        <v>98</v>
      </c>
      <c r="D105" s="101">
        <v>98.546576648205729</v>
      </c>
      <c r="E105" s="101">
        <v>96.774146233283474</v>
      </c>
      <c r="F105" s="150">
        <v>97.239613133749032</v>
      </c>
      <c r="G105" s="150">
        <v>97.046607871387806</v>
      </c>
      <c r="H105" s="150">
        <v>96.866630474068032</v>
      </c>
      <c r="I105" s="150">
        <v>96.713141821571483</v>
      </c>
      <c r="J105" s="135">
        <f>+'10'!J23</f>
        <v>94.492396756247558</v>
      </c>
      <c r="K105" s="16"/>
      <c r="L105" s="57" t="s">
        <v>4</v>
      </c>
      <c r="M105" s="92" t="s">
        <v>0</v>
      </c>
      <c r="N105" s="102" t="s">
        <v>98</v>
      </c>
      <c r="O105" s="99">
        <v>2137658174412</v>
      </c>
      <c r="P105" s="99">
        <v>2641398571666</v>
      </c>
      <c r="Q105" s="99">
        <v>3030585033295</v>
      </c>
      <c r="R105" s="99">
        <v>3876041880041</v>
      </c>
      <c r="S105" s="99">
        <v>4538881072599</v>
      </c>
      <c r="T105" s="99">
        <v>5304402734374</v>
      </c>
      <c r="U105" s="131">
        <f>+'10'!U23</f>
        <v>6028161828391</v>
      </c>
    </row>
    <row r="106" spans="1:21" s="48" customFormat="1" ht="15" customHeight="1" x14ac:dyDescent="0.2">
      <c r="A106" s="37"/>
      <c r="B106" s="92"/>
      <c r="C106" s="100" t="s">
        <v>66</v>
      </c>
      <c r="D106" s="101">
        <v>4.6837412349376974E-2</v>
      </c>
      <c r="E106" s="101">
        <v>0.10520714880078576</v>
      </c>
      <c r="F106" s="150">
        <v>9.0977444145527525E-2</v>
      </c>
      <c r="G106" s="150">
        <v>7.4538617577976043E-2</v>
      </c>
      <c r="H106" s="150">
        <v>6.2802755469217347E-2</v>
      </c>
      <c r="I106" s="150">
        <v>7.5582430635158585E-2</v>
      </c>
      <c r="J106" s="135">
        <f>+'10'!J24</f>
        <v>0.11270965936105561</v>
      </c>
      <c r="K106" s="16"/>
      <c r="L106" s="37"/>
      <c r="M106" s="92"/>
      <c r="N106" s="100" t="s">
        <v>66</v>
      </c>
      <c r="O106" s="99">
        <v>46333419896.647881</v>
      </c>
      <c r="P106" s="99">
        <v>63818827158.165787</v>
      </c>
      <c r="Q106" s="99">
        <v>94394635640.961411</v>
      </c>
      <c r="R106" s="99">
        <v>90867707383.879593</v>
      </c>
      <c r="S106" s="99">
        <v>77172452720.065277</v>
      </c>
      <c r="T106" s="99">
        <v>105686301360.18826</v>
      </c>
      <c r="U106" s="131">
        <f>+'10'!U24</f>
        <v>114866353101.45787</v>
      </c>
    </row>
    <row r="107" spans="1:21" ht="15" customHeight="1" x14ac:dyDescent="0.2">
      <c r="A107" s="37"/>
      <c r="B107" s="92" t="s">
        <v>1</v>
      </c>
      <c r="C107" s="102" t="s">
        <v>98</v>
      </c>
      <c r="D107" s="101">
        <v>1.4534233517942672</v>
      </c>
      <c r="E107" s="101">
        <v>3.2258537667165217</v>
      </c>
      <c r="F107" s="150">
        <v>2.7603868662509736</v>
      </c>
      <c r="G107" s="150">
        <v>2.9533921286121876</v>
      </c>
      <c r="H107" s="150">
        <v>3.1333695259319727</v>
      </c>
      <c r="I107" s="150">
        <v>3.2868581784285142</v>
      </c>
      <c r="J107" s="135">
        <f>+'10'!J25</f>
        <v>5.5076032500538439</v>
      </c>
      <c r="K107" s="16"/>
      <c r="L107" s="37"/>
      <c r="M107" s="92" t="s">
        <v>1</v>
      </c>
      <c r="N107" s="102" t="s">
        <v>98</v>
      </c>
      <c r="O107" s="99">
        <v>31527450415</v>
      </c>
      <c r="P107" s="99">
        <v>88047953544</v>
      </c>
      <c r="Q107" s="99">
        <v>86030649993</v>
      </c>
      <c r="R107" s="99">
        <v>117958492623</v>
      </c>
      <c r="S107" s="99">
        <v>146819801997.07324</v>
      </c>
      <c r="T107" s="99">
        <v>180273530368</v>
      </c>
      <c r="U107" s="131">
        <f>+'10'!U25</f>
        <v>351358678768</v>
      </c>
    </row>
    <row r="108" spans="1:21" s="48" customFormat="1" ht="15" customHeight="1" x14ac:dyDescent="0.2">
      <c r="A108" s="37"/>
      <c r="B108" s="92"/>
      <c r="C108" s="100" t="s">
        <v>66</v>
      </c>
      <c r="D108" s="101">
        <v>4.6837412349376849E-2</v>
      </c>
      <c r="E108" s="101">
        <v>0.10520714880078572</v>
      </c>
      <c r="F108" s="150">
        <v>9.0977444145527497E-2</v>
      </c>
      <c r="G108" s="150">
        <v>7.4538617577976043E-2</v>
      </c>
      <c r="H108" s="150">
        <v>6.2802755469217375E-2</v>
      </c>
      <c r="I108" s="150">
        <v>7.5582430635158515E-2</v>
      </c>
      <c r="J108" s="135">
        <f>+'10'!J26</f>
        <v>0.11270965749644578</v>
      </c>
      <c r="K108" s="16"/>
      <c r="L108" s="37"/>
      <c r="M108" s="92"/>
      <c r="N108" s="100" t="s">
        <v>66</v>
      </c>
      <c r="O108" s="99">
        <v>479885062.90352803</v>
      </c>
      <c r="P108" s="99">
        <v>1295439753.2615337</v>
      </c>
      <c r="Q108" s="99">
        <v>2144066082.6913328</v>
      </c>
      <c r="R108" s="99">
        <v>2461417725.4518299</v>
      </c>
      <c r="S108" s="99">
        <v>1858490324.2576492</v>
      </c>
      <c r="T108" s="99">
        <v>2351457235.7783208</v>
      </c>
      <c r="U108" s="131">
        <f>+'10'!U26</f>
        <v>4728463523.1505919</v>
      </c>
    </row>
    <row r="109" spans="1:21" ht="15" customHeight="1" x14ac:dyDescent="0.2">
      <c r="A109" s="37"/>
      <c r="B109" s="92" t="s">
        <v>2</v>
      </c>
      <c r="C109" s="102" t="s">
        <v>98</v>
      </c>
      <c r="D109" s="103">
        <v>100</v>
      </c>
      <c r="E109" s="101">
        <v>100</v>
      </c>
      <c r="F109" s="150">
        <v>100</v>
      </c>
      <c r="G109" s="150">
        <v>100</v>
      </c>
      <c r="H109" s="62">
        <v>100</v>
      </c>
      <c r="I109" s="62">
        <v>100</v>
      </c>
      <c r="J109" s="134">
        <v>100</v>
      </c>
      <c r="K109" s="16"/>
      <c r="L109" s="37"/>
      <c r="M109" s="92" t="s">
        <v>2</v>
      </c>
      <c r="N109" s="102" t="s">
        <v>98</v>
      </c>
      <c r="O109" s="98">
        <v>2169185624827</v>
      </c>
      <c r="P109" s="99">
        <v>2729446525210</v>
      </c>
      <c r="Q109" s="99">
        <v>3116615683288</v>
      </c>
      <c r="R109" s="99">
        <v>3994000372664</v>
      </c>
      <c r="S109" s="40">
        <v>4685700874596.0732</v>
      </c>
      <c r="T109" s="40">
        <v>5484676264742</v>
      </c>
      <c r="U109" s="131">
        <f>+'10'!U27</f>
        <v>6379520506757</v>
      </c>
    </row>
    <row r="110" spans="1:21" s="94" customFormat="1" ht="15" customHeight="1" x14ac:dyDescent="0.2">
      <c r="A110" s="37"/>
      <c r="B110" s="97"/>
      <c r="C110" s="100" t="s">
        <v>66</v>
      </c>
      <c r="D110" s="103"/>
      <c r="E110" s="101"/>
      <c r="F110" s="150"/>
      <c r="G110" s="150"/>
      <c r="H110" s="62"/>
      <c r="I110" s="62"/>
      <c r="J110" s="49"/>
      <c r="K110" s="16"/>
      <c r="L110" s="37"/>
      <c r="M110" s="97"/>
      <c r="N110" s="100" t="s">
        <v>66</v>
      </c>
      <c r="O110" s="98">
        <v>46280603763.212021</v>
      </c>
      <c r="P110" s="99">
        <v>63817813097.654533</v>
      </c>
      <c r="Q110" s="99">
        <v>95258964157.591049</v>
      </c>
      <c r="R110" s="99">
        <v>91940968521.240005</v>
      </c>
      <c r="S110" s="40">
        <v>77286173764.06662</v>
      </c>
      <c r="T110" s="40">
        <v>105720502534.25415</v>
      </c>
      <c r="U110" s="131">
        <f>+'10'!U28</f>
        <v>115653986203.7675</v>
      </c>
    </row>
    <row r="111" spans="1:21" x14ac:dyDescent="0.2">
      <c r="A111" s="36"/>
      <c r="B111" s="7"/>
      <c r="C111" s="7"/>
      <c r="D111" s="7"/>
      <c r="E111" s="7"/>
      <c r="F111" s="7"/>
      <c r="G111" s="7"/>
      <c r="H111" s="33"/>
      <c r="I111" s="33"/>
      <c r="J111" s="35"/>
      <c r="L111" s="36"/>
      <c r="M111" s="7"/>
      <c r="N111" s="7"/>
      <c r="O111" s="7"/>
      <c r="P111" s="7"/>
      <c r="Q111" s="7"/>
      <c r="R111" s="7"/>
      <c r="S111" s="33"/>
      <c r="T111" s="33"/>
      <c r="U111" s="35"/>
    </row>
    <row r="112" spans="1:21" ht="46.9" customHeight="1" x14ac:dyDescent="0.2">
      <c r="A112" s="219" t="s">
        <v>56</v>
      </c>
      <c r="B112" s="219"/>
      <c r="C112" s="219"/>
      <c r="D112" s="219"/>
      <c r="E112" s="219"/>
      <c r="F112" s="219"/>
      <c r="G112" s="219"/>
      <c r="H112" s="219"/>
      <c r="I112" s="219"/>
      <c r="J112" s="219"/>
      <c r="L112" s="219" t="s">
        <v>56</v>
      </c>
      <c r="M112" s="219"/>
      <c r="N112" s="219"/>
      <c r="O112" s="219"/>
      <c r="P112" s="219"/>
      <c r="Q112" s="219"/>
      <c r="R112" s="219"/>
      <c r="S112" s="219"/>
      <c r="T112" s="219"/>
      <c r="U112" s="219"/>
    </row>
    <row r="113" spans="1:21" ht="13.9" customHeight="1" x14ac:dyDescent="0.2">
      <c r="A113" s="218" t="s">
        <v>59</v>
      </c>
      <c r="B113" s="218"/>
      <c r="C113" s="218"/>
      <c r="D113" s="218"/>
      <c r="E113" s="218"/>
      <c r="F113" s="218"/>
      <c r="G113" s="218"/>
      <c r="H113" s="218"/>
      <c r="I113" s="218"/>
      <c r="J113" s="218"/>
      <c r="L113" s="218" t="s">
        <v>59</v>
      </c>
      <c r="M113" s="218"/>
      <c r="N113" s="218"/>
      <c r="O113" s="218"/>
      <c r="P113" s="218"/>
      <c r="Q113" s="218"/>
      <c r="R113" s="218"/>
      <c r="S113" s="218"/>
      <c r="T113" s="218"/>
      <c r="U113" s="218"/>
    </row>
    <row r="114" spans="1:21" ht="13.9" customHeight="1" x14ac:dyDescent="0.2">
      <c r="A114" s="218" t="s">
        <v>57</v>
      </c>
      <c r="B114" s="218"/>
      <c r="C114" s="218"/>
      <c r="D114" s="218"/>
      <c r="E114" s="218"/>
      <c r="F114" s="218"/>
      <c r="G114" s="218"/>
      <c r="H114" s="218"/>
      <c r="I114" s="218"/>
      <c r="J114" s="218"/>
      <c r="L114" s="218" t="s">
        <v>57</v>
      </c>
      <c r="M114" s="218"/>
      <c r="N114" s="218"/>
      <c r="O114" s="218"/>
      <c r="P114" s="218"/>
      <c r="Q114" s="218"/>
      <c r="R114" s="218"/>
      <c r="S114" s="218"/>
      <c r="T114" s="218"/>
      <c r="U114" s="218"/>
    </row>
    <row r="115" spans="1:21" ht="15" customHeight="1" x14ac:dyDescent="0.2">
      <c r="A115" s="218" t="s">
        <v>224</v>
      </c>
      <c r="B115" s="218"/>
      <c r="C115" s="218"/>
      <c r="D115" s="218"/>
      <c r="E115" s="218"/>
      <c r="F115" s="218"/>
      <c r="G115" s="218"/>
      <c r="H115" s="218"/>
      <c r="I115" s="218"/>
      <c r="J115" s="218"/>
      <c r="L115" s="218" t="s">
        <v>224</v>
      </c>
      <c r="M115" s="218"/>
      <c r="N115" s="218"/>
      <c r="O115" s="218"/>
      <c r="P115" s="218"/>
      <c r="Q115" s="218"/>
      <c r="R115" s="218"/>
      <c r="S115" s="218"/>
      <c r="T115" s="218"/>
      <c r="U115" s="218"/>
    </row>
    <row r="116" spans="1:21" s="95" customFormat="1" ht="31.9" customHeight="1" x14ac:dyDescent="0.2">
      <c r="A116" s="220" t="s">
        <v>222</v>
      </c>
      <c r="B116" s="220"/>
      <c r="C116" s="220"/>
      <c r="D116" s="220"/>
      <c r="E116" s="220"/>
      <c r="F116" s="220"/>
      <c r="G116" s="220"/>
      <c r="H116" s="220"/>
      <c r="I116" s="220"/>
      <c r="J116" s="220"/>
      <c r="L116" s="220" t="s">
        <v>222</v>
      </c>
      <c r="M116" s="220"/>
      <c r="N116" s="220"/>
      <c r="O116" s="220"/>
      <c r="P116" s="220"/>
      <c r="Q116" s="220"/>
      <c r="R116" s="220"/>
      <c r="S116" s="220"/>
      <c r="T116" s="220"/>
      <c r="U116" s="220"/>
    </row>
    <row r="117" spans="1:21" ht="34.9" customHeight="1" x14ac:dyDescent="0.2">
      <c r="A117" s="218" t="s">
        <v>226</v>
      </c>
      <c r="B117" s="218"/>
      <c r="C117" s="218"/>
      <c r="D117" s="218"/>
      <c r="E117" s="218"/>
      <c r="F117" s="218"/>
      <c r="G117" s="218"/>
      <c r="H117" s="218"/>
      <c r="I117" s="218"/>
      <c r="J117" s="218"/>
      <c r="L117" s="218" t="s">
        <v>226</v>
      </c>
      <c r="M117" s="218"/>
      <c r="N117" s="218"/>
      <c r="O117" s="218"/>
      <c r="P117" s="218"/>
      <c r="Q117" s="218"/>
      <c r="R117" s="218"/>
      <c r="S117" s="218"/>
      <c r="T117" s="218"/>
      <c r="U117" s="218"/>
    </row>
    <row r="118" spans="1:21" s="70" customFormat="1" ht="78.599999999999994" customHeight="1" x14ac:dyDescent="0.2">
      <c r="A118" s="220" t="s">
        <v>227</v>
      </c>
      <c r="B118" s="220"/>
      <c r="C118" s="220"/>
      <c r="D118" s="220"/>
      <c r="E118" s="220"/>
      <c r="F118" s="220"/>
      <c r="G118" s="220"/>
      <c r="H118" s="220"/>
      <c r="I118" s="220"/>
      <c r="J118" s="220"/>
      <c r="L118" s="220" t="s">
        <v>227</v>
      </c>
      <c r="M118" s="220"/>
      <c r="N118" s="220"/>
      <c r="O118" s="220"/>
      <c r="P118" s="220"/>
      <c r="Q118" s="220"/>
      <c r="R118" s="220"/>
      <c r="S118" s="220"/>
      <c r="T118" s="220"/>
      <c r="U118" s="220"/>
    </row>
    <row r="119" spans="1:21" ht="90" customHeight="1" x14ac:dyDescent="0.2">
      <c r="A119" s="223" t="s">
        <v>230</v>
      </c>
      <c r="B119" s="223"/>
      <c r="C119" s="223"/>
      <c r="D119" s="223"/>
      <c r="E119" s="223"/>
      <c r="F119" s="223"/>
      <c r="G119" s="223"/>
      <c r="H119" s="223"/>
      <c r="I119" s="223"/>
      <c r="J119" s="223"/>
      <c r="L119" s="223" t="s">
        <v>230</v>
      </c>
      <c r="M119" s="223"/>
      <c r="N119" s="223"/>
      <c r="O119" s="223"/>
      <c r="P119" s="223"/>
      <c r="Q119" s="223"/>
      <c r="R119" s="223"/>
      <c r="S119" s="223"/>
      <c r="T119" s="223"/>
      <c r="U119" s="223"/>
    </row>
    <row r="120" spans="1:21" x14ac:dyDescent="0.2">
      <c r="A120" s="218" t="s">
        <v>228</v>
      </c>
      <c r="B120" s="218"/>
      <c r="C120" s="218"/>
      <c r="D120" s="218"/>
      <c r="E120" s="218"/>
      <c r="F120" s="218"/>
      <c r="G120" s="218"/>
      <c r="H120" s="218"/>
      <c r="I120" s="218"/>
      <c r="J120" s="212"/>
      <c r="L120" s="218" t="s">
        <v>228</v>
      </c>
      <c r="M120" s="218"/>
      <c r="N120" s="218"/>
      <c r="O120" s="218"/>
      <c r="P120" s="218"/>
      <c r="Q120" s="218"/>
      <c r="R120" s="218"/>
      <c r="S120" s="218"/>
      <c r="T120" s="218"/>
      <c r="U120" s="212"/>
    </row>
    <row r="123" spans="1:21" x14ac:dyDescent="0.2">
      <c r="M123" s="194"/>
    </row>
    <row r="124" spans="1:21" x14ac:dyDescent="0.2">
      <c r="M124" s="194"/>
    </row>
    <row r="125" spans="1:21" ht="13.9" customHeight="1" x14ac:dyDescent="0.2">
      <c r="M125" s="194"/>
    </row>
    <row r="126" spans="1:21" x14ac:dyDescent="0.2">
      <c r="M126" s="194"/>
    </row>
    <row r="127" spans="1:21" x14ac:dyDescent="0.2">
      <c r="M127" s="194"/>
    </row>
    <row r="128" spans="1:21" x14ac:dyDescent="0.2">
      <c r="M128" s="194"/>
    </row>
    <row r="129" spans="1:13" x14ac:dyDescent="0.2">
      <c r="M129" s="194"/>
    </row>
    <row r="130" spans="1:13" x14ac:dyDescent="0.2">
      <c r="M130" s="194"/>
    </row>
    <row r="131" spans="1:13" x14ac:dyDescent="0.2">
      <c r="M131" s="194"/>
    </row>
    <row r="132" spans="1:13" x14ac:dyDescent="0.2">
      <c r="M132" s="194"/>
    </row>
    <row r="133" spans="1:13" x14ac:dyDescent="0.2">
      <c r="M133" s="194"/>
    </row>
    <row r="134" spans="1:13" x14ac:dyDescent="0.2">
      <c r="M134" s="194"/>
    </row>
    <row r="135" spans="1:13" x14ac:dyDescent="0.2">
      <c r="M135" s="194"/>
    </row>
    <row r="136" spans="1:13" x14ac:dyDescent="0.2">
      <c r="M136" s="194"/>
    </row>
    <row r="137" spans="1:13" ht="15" x14ac:dyDescent="0.25">
      <c r="A137"/>
      <c r="B137"/>
      <c r="C137"/>
      <c r="D137"/>
      <c r="M137" s="194"/>
    </row>
    <row r="138" spans="1:13" ht="15" x14ac:dyDescent="0.25">
      <c r="A138"/>
      <c r="B138"/>
      <c r="C138"/>
      <c r="D138"/>
    </row>
    <row r="139" spans="1:13" ht="15" x14ac:dyDescent="0.25">
      <c r="A139"/>
      <c r="B139"/>
      <c r="C139"/>
      <c r="D139"/>
    </row>
    <row r="140" spans="1:13" ht="15" x14ac:dyDescent="0.25">
      <c r="A140"/>
      <c r="B140"/>
      <c r="C140"/>
      <c r="D140"/>
    </row>
    <row r="141" spans="1:13" ht="15" x14ac:dyDescent="0.25">
      <c r="A141"/>
      <c r="B141"/>
      <c r="C141"/>
      <c r="D141"/>
    </row>
    <row r="142" spans="1:13" ht="15" x14ac:dyDescent="0.25">
      <c r="A142"/>
      <c r="B142"/>
      <c r="C142"/>
      <c r="D142"/>
    </row>
    <row r="143" spans="1:13" ht="15" x14ac:dyDescent="0.25">
      <c r="A143"/>
      <c r="B143"/>
      <c r="C143"/>
      <c r="D143"/>
    </row>
    <row r="144" spans="1:13" ht="15" x14ac:dyDescent="0.25">
      <c r="A144"/>
      <c r="B144"/>
      <c r="C144"/>
      <c r="D144"/>
    </row>
    <row r="145" spans="1:4" ht="15" x14ac:dyDescent="0.25">
      <c r="A145"/>
      <c r="B145"/>
      <c r="C145"/>
      <c r="D145"/>
    </row>
    <row r="146" spans="1:4" ht="15" x14ac:dyDescent="0.25">
      <c r="A146"/>
      <c r="B146"/>
      <c r="C146"/>
      <c r="D146"/>
    </row>
    <row r="147" spans="1:4" ht="15" x14ac:dyDescent="0.25">
      <c r="A147"/>
      <c r="B147"/>
      <c r="C147"/>
      <c r="D147"/>
    </row>
    <row r="148" spans="1:4" ht="15" x14ac:dyDescent="0.25">
      <c r="A148"/>
      <c r="B148"/>
      <c r="C148"/>
      <c r="D148"/>
    </row>
    <row r="149" spans="1:4" ht="15" x14ac:dyDescent="0.25">
      <c r="A149"/>
      <c r="B149"/>
      <c r="C149"/>
      <c r="D149"/>
    </row>
    <row r="150" spans="1:4" ht="15" x14ac:dyDescent="0.25">
      <c r="A150"/>
      <c r="B150"/>
      <c r="C150"/>
      <c r="D150"/>
    </row>
    <row r="151" spans="1:4" ht="15" x14ac:dyDescent="0.25">
      <c r="A151"/>
      <c r="B151"/>
      <c r="C151"/>
      <c r="D151"/>
    </row>
    <row r="152" spans="1:4" ht="15" x14ac:dyDescent="0.25">
      <c r="A152"/>
      <c r="B152"/>
      <c r="C152"/>
      <c r="D152"/>
    </row>
    <row r="153" spans="1:4" ht="15" x14ac:dyDescent="0.25">
      <c r="A153"/>
      <c r="B153"/>
      <c r="C153"/>
      <c r="D153"/>
    </row>
    <row r="154" spans="1:4" ht="15" x14ac:dyDescent="0.25">
      <c r="A154"/>
      <c r="B154"/>
      <c r="C154"/>
      <c r="D154"/>
    </row>
    <row r="155" spans="1:4" ht="15" x14ac:dyDescent="0.25">
      <c r="A155"/>
      <c r="B155"/>
      <c r="C155"/>
      <c r="D155"/>
    </row>
    <row r="156" spans="1:4" ht="15" x14ac:dyDescent="0.25">
      <c r="A156"/>
      <c r="B156"/>
      <c r="C156"/>
      <c r="D156"/>
    </row>
    <row r="157" spans="1:4" ht="15" x14ac:dyDescent="0.25">
      <c r="A157"/>
      <c r="B157"/>
      <c r="C157"/>
      <c r="D157"/>
    </row>
    <row r="158" spans="1:4" ht="15" x14ac:dyDescent="0.25">
      <c r="A158"/>
      <c r="B158"/>
      <c r="C158"/>
      <c r="D158"/>
    </row>
    <row r="159" spans="1:4" ht="15" x14ac:dyDescent="0.25">
      <c r="A159"/>
      <c r="B159"/>
      <c r="C159"/>
      <c r="D159"/>
    </row>
    <row r="160" spans="1:4" ht="15" x14ac:dyDescent="0.25">
      <c r="A160"/>
      <c r="B160"/>
      <c r="C160"/>
      <c r="D160"/>
    </row>
    <row r="161" spans="1:4" ht="15" x14ac:dyDescent="0.25">
      <c r="A161"/>
      <c r="B161"/>
      <c r="C161"/>
      <c r="D161"/>
    </row>
    <row r="162" spans="1:4" ht="15" x14ac:dyDescent="0.25">
      <c r="A162"/>
      <c r="B162"/>
      <c r="C162"/>
      <c r="D162"/>
    </row>
    <row r="163" spans="1:4" ht="15" x14ac:dyDescent="0.25">
      <c r="A163"/>
      <c r="B163"/>
      <c r="C163"/>
      <c r="D163"/>
    </row>
    <row r="164" spans="1:4" ht="15" x14ac:dyDescent="0.25">
      <c r="A164"/>
      <c r="B164"/>
      <c r="C164"/>
      <c r="D164"/>
    </row>
    <row r="165" spans="1:4" ht="15" x14ac:dyDescent="0.25">
      <c r="A165"/>
      <c r="B165"/>
      <c r="C165"/>
      <c r="D165"/>
    </row>
    <row r="166" spans="1:4" ht="15" x14ac:dyDescent="0.25">
      <c r="A166"/>
      <c r="B166"/>
      <c r="C166"/>
      <c r="D166"/>
    </row>
    <row r="167" spans="1:4" ht="15" x14ac:dyDescent="0.25">
      <c r="A167"/>
      <c r="B167"/>
      <c r="C167"/>
      <c r="D167"/>
    </row>
    <row r="168" spans="1:4" ht="15" x14ac:dyDescent="0.25">
      <c r="A168"/>
      <c r="B168"/>
      <c r="C168"/>
      <c r="D168"/>
    </row>
    <row r="169" spans="1:4" ht="15" x14ac:dyDescent="0.25">
      <c r="A169"/>
      <c r="B169"/>
      <c r="C169"/>
      <c r="D169"/>
    </row>
    <row r="170" spans="1:4" ht="15" x14ac:dyDescent="0.25">
      <c r="A170"/>
      <c r="B170"/>
      <c r="C170"/>
      <c r="D170"/>
    </row>
    <row r="171" spans="1:4" ht="15" x14ac:dyDescent="0.25">
      <c r="A171"/>
      <c r="B171"/>
      <c r="C171"/>
      <c r="D171"/>
    </row>
    <row r="172" spans="1:4" ht="15" x14ac:dyDescent="0.25">
      <c r="A172"/>
      <c r="B172"/>
      <c r="C172"/>
      <c r="D172"/>
    </row>
    <row r="173" spans="1:4" ht="15" x14ac:dyDescent="0.25">
      <c r="A173"/>
      <c r="B173"/>
      <c r="C173"/>
      <c r="D173"/>
    </row>
    <row r="174" spans="1:4" ht="15" x14ac:dyDescent="0.25">
      <c r="A174"/>
      <c r="B174"/>
      <c r="C174"/>
      <c r="D174"/>
    </row>
    <row r="175" spans="1:4" ht="15" x14ac:dyDescent="0.25">
      <c r="A175"/>
      <c r="B175"/>
      <c r="C175"/>
      <c r="D175"/>
    </row>
  </sheetData>
  <mergeCells count="24">
    <mergeCell ref="A3:J3"/>
    <mergeCell ref="A5:J5"/>
    <mergeCell ref="L3:U3"/>
    <mergeCell ref="L5:U5"/>
    <mergeCell ref="A4:J4"/>
    <mergeCell ref="L4:U4"/>
    <mergeCell ref="L112:U112"/>
    <mergeCell ref="L116:U116"/>
    <mergeCell ref="A118:J118"/>
    <mergeCell ref="A114:J114"/>
    <mergeCell ref="A112:J112"/>
    <mergeCell ref="L113:U113"/>
    <mergeCell ref="A113:J113"/>
    <mergeCell ref="L114:U114"/>
    <mergeCell ref="A120:I120"/>
    <mergeCell ref="L119:U119"/>
    <mergeCell ref="L120:T120"/>
    <mergeCell ref="A115:J115"/>
    <mergeCell ref="A116:J116"/>
    <mergeCell ref="A117:J117"/>
    <mergeCell ref="L118:U118"/>
    <mergeCell ref="A119:J119"/>
    <mergeCell ref="L115:U115"/>
    <mergeCell ref="L117:U117"/>
  </mergeCells>
  <conditionalFormatting sqref="M122:M137">
    <cfRule type="cellIs" dxfId="2" priority="1" operator="greaterThan">
      <formula>1.96</formula>
    </cfRule>
  </conditionalFormatting>
  <hyperlinks>
    <hyperlink ref="A1" location="Indice!A1" display="Indice" xr:uid="{69DEE34D-BE5D-42B5-9EA6-B6CAD758400B}"/>
  </hyperlinks>
  <pageMargins left="0.7" right="0.7" top="0.75" bottom="0.75" header="0.3" footer="0.3"/>
  <pageSetup orientation="portrait" verticalDpi="12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T67"/>
  <sheetViews>
    <sheetView workbookViewId="0"/>
  </sheetViews>
  <sheetFormatPr baseColWidth="10" defaultColWidth="11.5703125" defaultRowHeight="12.75" x14ac:dyDescent="0.2"/>
  <cols>
    <col min="1" max="1" width="15.85546875" style="1" customWidth="1"/>
    <col min="2" max="2" width="12.28515625" style="48" customWidth="1"/>
    <col min="3" max="7" width="7.7109375" style="1" customWidth="1"/>
    <col min="8" max="8" width="7.7109375" style="186" customWidth="1"/>
    <col min="9" max="9" width="7.7109375" style="1" customWidth="1"/>
    <col min="10" max="10" width="11.5703125" style="1"/>
    <col min="11" max="11" width="15.85546875" style="1" customWidth="1"/>
    <col min="12" max="12" width="12.28515625" style="117" customWidth="1"/>
    <col min="13" max="17" width="18" style="1" customWidth="1"/>
    <col min="18" max="18" width="18" style="186" customWidth="1"/>
    <col min="19" max="19" width="18" style="1" customWidth="1"/>
    <col min="20" max="16384" width="11.5703125" style="1"/>
  </cols>
  <sheetData>
    <row r="1" spans="1:19" s="212" customFormat="1" ht="15" x14ac:dyDescent="0.25">
      <c r="A1" s="214" t="s">
        <v>231</v>
      </c>
    </row>
    <row r="2" spans="1:19" x14ac:dyDescent="0.2">
      <c r="A2" s="2"/>
      <c r="B2" s="2"/>
    </row>
    <row r="3" spans="1:19" ht="14.45" customHeight="1" x14ac:dyDescent="0.2">
      <c r="A3" s="229" t="s">
        <v>167</v>
      </c>
      <c r="B3" s="229"/>
      <c r="C3" s="229"/>
      <c r="D3" s="229"/>
      <c r="E3" s="229"/>
      <c r="F3" s="229"/>
      <c r="G3" s="229"/>
      <c r="H3" s="229"/>
      <c r="I3" s="229"/>
      <c r="K3" s="229" t="s">
        <v>168</v>
      </c>
      <c r="L3" s="229"/>
      <c r="M3" s="229"/>
      <c r="N3" s="229"/>
      <c r="O3" s="229"/>
      <c r="P3" s="229"/>
      <c r="Q3" s="229"/>
      <c r="R3" s="229"/>
      <c r="S3" s="229"/>
    </row>
    <row r="4" spans="1:19" s="117" customFormat="1" ht="14.45" customHeight="1" x14ac:dyDescent="0.2">
      <c r="A4" s="229" t="s">
        <v>189</v>
      </c>
      <c r="B4" s="229"/>
      <c r="C4" s="229"/>
      <c r="D4" s="229"/>
      <c r="E4" s="229"/>
      <c r="F4" s="229"/>
      <c r="G4" s="229"/>
      <c r="H4" s="229"/>
      <c r="I4" s="229"/>
      <c r="K4" s="229" t="s">
        <v>189</v>
      </c>
      <c r="L4" s="229"/>
      <c r="M4" s="229"/>
      <c r="N4" s="229"/>
      <c r="O4" s="229"/>
      <c r="P4" s="229"/>
      <c r="Q4" s="229"/>
      <c r="R4" s="229"/>
      <c r="S4" s="229"/>
    </row>
    <row r="5" spans="1:19" x14ac:dyDescent="0.2">
      <c r="A5" s="230" t="s">
        <v>15</v>
      </c>
      <c r="B5" s="230"/>
      <c r="C5" s="230"/>
      <c r="D5" s="230"/>
      <c r="E5" s="230"/>
      <c r="F5" s="230"/>
      <c r="G5" s="230"/>
      <c r="H5" s="230"/>
      <c r="I5" s="230"/>
      <c r="K5" s="230" t="s">
        <v>32</v>
      </c>
      <c r="L5" s="230"/>
      <c r="M5" s="230"/>
      <c r="N5" s="230"/>
      <c r="O5" s="230"/>
      <c r="P5" s="230"/>
      <c r="Q5" s="230"/>
      <c r="R5" s="230"/>
      <c r="S5" s="230"/>
    </row>
    <row r="6" spans="1:19" x14ac:dyDescent="0.2">
      <c r="K6" s="84"/>
      <c r="M6" s="84"/>
      <c r="N6" s="84"/>
      <c r="O6" s="84"/>
      <c r="P6" s="84"/>
      <c r="Q6" s="84"/>
      <c r="S6" s="84"/>
    </row>
    <row r="7" spans="1:19" x14ac:dyDescent="0.2">
      <c r="A7" s="118"/>
      <c r="B7" s="4"/>
      <c r="C7" s="5">
        <v>2006</v>
      </c>
      <c r="D7" s="5">
        <v>2009</v>
      </c>
      <c r="E7" s="5">
        <v>2011</v>
      </c>
      <c r="F7" s="5">
        <v>2013</v>
      </c>
      <c r="G7" s="5">
        <v>2015</v>
      </c>
      <c r="H7" s="5">
        <v>2017</v>
      </c>
      <c r="I7" s="119">
        <v>2020</v>
      </c>
      <c r="K7" s="118"/>
      <c r="L7" s="4"/>
      <c r="M7" s="5">
        <v>2006</v>
      </c>
      <c r="N7" s="5">
        <v>2009</v>
      </c>
      <c r="O7" s="5">
        <v>2011</v>
      </c>
      <c r="P7" s="5">
        <v>2013</v>
      </c>
      <c r="Q7" s="5">
        <v>2015</v>
      </c>
      <c r="R7" s="5">
        <v>2017</v>
      </c>
      <c r="S7" s="119">
        <v>2020</v>
      </c>
    </row>
    <row r="8" spans="1:19" x14ac:dyDescent="0.2">
      <c r="A8" s="91"/>
      <c r="B8" s="113"/>
      <c r="C8" s="113"/>
      <c r="D8" s="104"/>
      <c r="E8" s="104"/>
      <c r="F8" s="104"/>
      <c r="G8" s="116"/>
      <c r="H8" s="116"/>
      <c r="I8" s="49"/>
      <c r="K8" s="91"/>
      <c r="L8" s="113"/>
      <c r="M8" s="113"/>
      <c r="N8" s="104"/>
      <c r="O8" s="104"/>
      <c r="P8" s="104"/>
      <c r="Q8" s="116"/>
      <c r="R8" s="116"/>
      <c r="S8" s="49"/>
    </row>
    <row r="9" spans="1:19" s="48" customFormat="1" x14ac:dyDescent="0.2">
      <c r="A9" s="153" t="s">
        <v>79</v>
      </c>
      <c r="B9" s="102" t="s">
        <v>98</v>
      </c>
      <c r="C9" s="148">
        <v>59.081483622562637</v>
      </c>
      <c r="D9" s="148">
        <v>82.419079580186477</v>
      </c>
      <c r="E9" s="148">
        <v>82.741721496889014</v>
      </c>
      <c r="F9" s="148">
        <v>81.804606447656724</v>
      </c>
      <c r="G9" s="148">
        <v>82.525011976887214</v>
      </c>
      <c r="H9" s="148">
        <v>80.016766500749796</v>
      </c>
      <c r="I9" s="134">
        <v>74.296290793580013</v>
      </c>
      <c r="K9" s="153" t="s">
        <v>79</v>
      </c>
      <c r="L9" s="102" t="s">
        <v>98</v>
      </c>
      <c r="M9" s="144">
        <v>12950646806</v>
      </c>
      <c r="N9" s="144">
        <v>20868616217</v>
      </c>
      <c r="O9" s="144">
        <v>21690531395</v>
      </c>
      <c r="P9" s="144">
        <v>25133001827</v>
      </c>
      <c r="Q9" s="144">
        <v>31260478843</v>
      </c>
      <c r="R9" s="144">
        <v>30845945015</v>
      </c>
      <c r="S9" s="155">
        <v>46396918151</v>
      </c>
    </row>
    <row r="10" spans="1:19" s="48" customFormat="1" x14ac:dyDescent="0.2">
      <c r="A10" s="153"/>
      <c r="B10" s="100" t="s">
        <v>66</v>
      </c>
      <c r="C10" s="148">
        <v>15.548615287834702</v>
      </c>
      <c r="D10" s="148">
        <v>2.5192074736553476</v>
      </c>
      <c r="E10" s="148">
        <v>1.0160889750403657</v>
      </c>
      <c r="F10" s="148">
        <v>0.87275202301770982</v>
      </c>
      <c r="G10" s="148">
        <v>1.5281312662951452</v>
      </c>
      <c r="H10" s="148">
        <v>0.89438844676714147</v>
      </c>
      <c r="I10" s="134">
        <v>0.89265283627722114</v>
      </c>
      <c r="K10" s="153"/>
      <c r="L10" s="100" t="s">
        <v>66</v>
      </c>
      <c r="M10" s="144">
        <v>859977549.63935125</v>
      </c>
      <c r="N10" s="144">
        <v>2304380319.2360883</v>
      </c>
      <c r="O10" s="144">
        <v>2016184384.3367801</v>
      </c>
      <c r="P10" s="144">
        <v>1868182858.9855139</v>
      </c>
      <c r="Q10" s="144">
        <v>3226511142.5080514</v>
      </c>
      <c r="R10" s="144">
        <v>1434713915.3136249</v>
      </c>
      <c r="S10" s="155">
        <v>2874502494.7166348</v>
      </c>
    </row>
    <row r="11" spans="1:19" x14ac:dyDescent="0.2">
      <c r="A11" s="153" t="s">
        <v>68</v>
      </c>
      <c r="B11" s="102" t="s">
        <v>98</v>
      </c>
      <c r="C11" s="148">
        <v>82.102727126645917</v>
      </c>
      <c r="D11" s="148">
        <v>83.915974996086106</v>
      </c>
      <c r="E11" s="148">
        <v>84.678859445642701</v>
      </c>
      <c r="F11" s="148">
        <v>87.535714051416136</v>
      </c>
      <c r="G11" s="148">
        <v>86.264800509515126</v>
      </c>
      <c r="H11" s="148">
        <v>84.057534789140249</v>
      </c>
      <c r="I11" s="134">
        <v>81.507780740235432</v>
      </c>
      <c r="K11" s="153" t="s">
        <v>68</v>
      </c>
      <c r="L11" s="102" t="s">
        <v>98</v>
      </c>
      <c r="M11" s="144">
        <v>24436881090</v>
      </c>
      <c r="N11" s="144">
        <v>32204533163</v>
      </c>
      <c r="O11" s="144">
        <v>44940093780</v>
      </c>
      <c r="P11" s="144">
        <v>66935288753</v>
      </c>
      <c r="Q11" s="144">
        <v>86115963883</v>
      </c>
      <c r="R11" s="144">
        <v>77950763084</v>
      </c>
      <c r="S11" s="155">
        <v>96938546321</v>
      </c>
    </row>
    <row r="12" spans="1:19" s="48" customFormat="1" x14ac:dyDescent="0.2">
      <c r="A12" s="153"/>
      <c r="B12" s="100" t="s">
        <v>66</v>
      </c>
      <c r="C12" s="148">
        <v>2.0496692411196742</v>
      </c>
      <c r="D12" s="148">
        <v>2.5417320835579504</v>
      </c>
      <c r="E12" s="148">
        <v>0.75587170640080981</v>
      </c>
      <c r="F12" s="148">
        <v>0.81980697000323766</v>
      </c>
      <c r="G12" s="148">
        <v>1.1312183299068894</v>
      </c>
      <c r="H12" s="148">
        <v>0.69866840584755363</v>
      </c>
      <c r="I12" s="134">
        <v>1.1883885840901329</v>
      </c>
      <c r="K12" s="153"/>
      <c r="L12" s="100" t="s">
        <v>66</v>
      </c>
      <c r="M12" s="144">
        <v>2202122767.8155737</v>
      </c>
      <c r="N12" s="144">
        <v>5151426878.7018127</v>
      </c>
      <c r="O12" s="144">
        <v>4198564614.0331545</v>
      </c>
      <c r="P12" s="144">
        <v>6304441865.1389599</v>
      </c>
      <c r="Q12" s="144">
        <v>14675339635.427006</v>
      </c>
      <c r="R12" s="144">
        <v>3361367058.1414948</v>
      </c>
      <c r="S12" s="155">
        <v>7915697277.3057671</v>
      </c>
    </row>
    <row r="13" spans="1:19" x14ac:dyDescent="0.2">
      <c r="A13" s="153" t="s">
        <v>69</v>
      </c>
      <c r="B13" s="102" t="s">
        <v>98</v>
      </c>
      <c r="C13" s="148">
        <v>86.124702684208813</v>
      </c>
      <c r="D13" s="148">
        <v>84.986677040562384</v>
      </c>
      <c r="E13" s="148">
        <v>88.337766652942875</v>
      </c>
      <c r="F13" s="148">
        <v>87.851109966737909</v>
      </c>
      <c r="G13" s="148">
        <v>85.366005132546704</v>
      </c>
      <c r="H13" s="148">
        <v>86.951774271306149</v>
      </c>
      <c r="I13" s="134">
        <v>80.023245896871458</v>
      </c>
      <c r="K13" s="153" t="s">
        <v>69</v>
      </c>
      <c r="L13" s="102" t="s">
        <v>98</v>
      </c>
      <c r="M13" s="144">
        <v>67740703618</v>
      </c>
      <c r="N13" s="144">
        <v>78206931550</v>
      </c>
      <c r="O13" s="144">
        <v>113038252458</v>
      </c>
      <c r="P13" s="144">
        <v>140225059493</v>
      </c>
      <c r="Q13" s="144">
        <v>148965228348</v>
      </c>
      <c r="R13" s="144">
        <v>179352533929</v>
      </c>
      <c r="S13" s="155">
        <v>196129794596</v>
      </c>
    </row>
    <row r="14" spans="1:19" s="48" customFormat="1" x14ac:dyDescent="0.2">
      <c r="A14" s="153"/>
      <c r="B14" s="100" t="s">
        <v>66</v>
      </c>
      <c r="C14" s="148">
        <v>1.2038615511474278</v>
      </c>
      <c r="D14" s="148">
        <v>1.1169650631753727</v>
      </c>
      <c r="E14" s="148">
        <v>0.62022052821148577</v>
      </c>
      <c r="F14" s="148">
        <v>0.76718255243198563</v>
      </c>
      <c r="G14" s="148">
        <v>0.7509365490717832</v>
      </c>
      <c r="H14" s="148">
        <v>0.97576877179662702</v>
      </c>
      <c r="I14" s="134">
        <v>1.2457404754506454</v>
      </c>
      <c r="K14" s="153"/>
      <c r="L14" s="100" t="s">
        <v>66</v>
      </c>
      <c r="M14" s="144">
        <v>4154716207.2001662</v>
      </c>
      <c r="N14" s="144">
        <v>8167738707.6835918</v>
      </c>
      <c r="O14" s="144">
        <v>15701785516.851048</v>
      </c>
      <c r="P14" s="144">
        <v>12668964447.050879</v>
      </c>
      <c r="Q14" s="144">
        <v>14576719540.669687</v>
      </c>
      <c r="R14" s="144">
        <v>14727101548.376869</v>
      </c>
      <c r="S14" s="155">
        <v>15280190579.094088</v>
      </c>
    </row>
    <row r="15" spans="1:19" x14ac:dyDescent="0.2">
      <c r="A15" s="153" t="s">
        <v>70</v>
      </c>
      <c r="B15" s="102" t="s">
        <v>98</v>
      </c>
      <c r="C15" s="148">
        <v>88.392986047204573</v>
      </c>
      <c r="D15" s="148">
        <v>87.029702262087312</v>
      </c>
      <c r="E15" s="148">
        <v>84.939834431333182</v>
      </c>
      <c r="F15" s="148">
        <v>86.511999279898021</v>
      </c>
      <c r="G15" s="148">
        <v>83.079014967672677</v>
      </c>
      <c r="H15" s="148">
        <v>84.492461671729174</v>
      </c>
      <c r="I15" s="134">
        <v>76.622602132370076</v>
      </c>
      <c r="K15" s="153" t="s">
        <v>70</v>
      </c>
      <c r="L15" s="102" t="s">
        <v>98</v>
      </c>
      <c r="M15" s="144">
        <v>32511123178</v>
      </c>
      <c r="N15" s="144">
        <v>33181277160</v>
      </c>
      <c r="O15" s="144">
        <v>41284334664</v>
      </c>
      <c r="P15" s="144">
        <v>53426434602</v>
      </c>
      <c r="Q15" s="144">
        <v>58690769516</v>
      </c>
      <c r="R15" s="144">
        <v>66002306972</v>
      </c>
      <c r="S15" s="155">
        <v>70403960096</v>
      </c>
    </row>
    <row r="16" spans="1:19" s="48" customFormat="1" x14ac:dyDescent="0.2">
      <c r="A16" s="153"/>
      <c r="B16" s="100" t="s">
        <v>66</v>
      </c>
      <c r="C16" s="148">
        <v>1.0946515378233457</v>
      </c>
      <c r="D16" s="148">
        <v>1.1934645100056127</v>
      </c>
      <c r="E16" s="148">
        <v>0.81650833278557389</v>
      </c>
      <c r="F16" s="148">
        <v>0.70515362814797278</v>
      </c>
      <c r="G16" s="148">
        <v>0.76617301345451072</v>
      </c>
      <c r="H16" s="148">
        <v>0.88646826720617022</v>
      </c>
      <c r="I16" s="134">
        <v>0.82556626324350213</v>
      </c>
      <c r="K16" s="153"/>
      <c r="L16" s="100" t="s">
        <v>66</v>
      </c>
      <c r="M16" s="144">
        <v>2620660160.5824633</v>
      </c>
      <c r="N16" s="144">
        <v>2590548117.9820757</v>
      </c>
      <c r="O16" s="144">
        <v>2669542411.5588598</v>
      </c>
      <c r="P16" s="144">
        <v>3653876941.4700928</v>
      </c>
      <c r="Q16" s="144">
        <v>3042060102.0983548</v>
      </c>
      <c r="R16" s="144">
        <v>5390011694.264699</v>
      </c>
      <c r="S16" s="155">
        <v>4010544641.7244282</v>
      </c>
    </row>
    <row r="17" spans="1:19" x14ac:dyDescent="0.2">
      <c r="A17" s="153" t="s">
        <v>71</v>
      </c>
      <c r="B17" s="102" t="s">
        <v>98</v>
      </c>
      <c r="C17" s="148">
        <v>82.728230819457949</v>
      </c>
      <c r="D17" s="148">
        <v>81.048189492222178</v>
      </c>
      <c r="E17" s="148">
        <v>81.724705059646539</v>
      </c>
      <c r="F17" s="148">
        <v>84.481002166105853</v>
      </c>
      <c r="G17" s="148">
        <v>80.006626810740769</v>
      </c>
      <c r="H17" s="148">
        <v>80.282651744236304</v>
      </c>
      <c r="I17" s="134">
        <v>72.581498198971389</v>
      </c>
      <c r="K17" s="153" t="s">
        <v>71</v>
      </c>
      <c r="L17" s="102" t="s">
        <v>98</v>
      </c>
      <c r="M17" s="144">
        <v>54819955168</v>
      </c>
      <c r="N17" s="144">
        <v>69307030969</v>
      </c>
      <c r="O17" s="144">
        <v>81845121411</v>
      </c>
      <c r="P17" s="144">
        <v>115117441649</v>
      </c>
      <c r="Q17" s="144">
        <v>127917633189</v>
      </c>
      <c r="R17" s="144">
        <v>131236819036</v>
      </c>
      <c r="S17" s="155">
        <v>151616513245</v>
      </c>
    </row>
    <row r="18" spans="1:19" s="48" customFormat="1" x14ac:dyDescent="0.2">
      <c r="A18" s="153"/>
      <c r="B18" s="100" t="s">
        <v>66</v>
      </c>
      <c r="C18" s="148">
        <v>1.2567573475227882</v>
      </c>
      <c r="D18" s="148">
        <v>1.5367221967424238</v>
      </c>
      <c r="E18" s="148">
        <v>0.75340487969019232</v>
      </c>
      <c r="F18" s="148">
        <v>0.60260073206181686</v>
      </c>
      <c r="G18" s="148">
        <v>0.69451915208194448</v>
      </c>
      <c r="H18" s="148">
        <v>1.608650361436528</v>
      </c>
      <c r="I18" s="134">
        <v>1.036196713233916</v>
      </c>
      <c r="K18" s="153"/>
      <c r="L18" s="100" t="s">
        <v>66</v>
      </c>
      <c r="M18" s="144">
        <v>5281481446.9559193</v>
      </c>
      <c r="N18" s="144">
        <v>5138595992.9618645</v>
      </c>
      <c r="O18" s="144">
        <v>7375258765.6483259</v>
      </c>
      <c r="P18" s="144">
        <v>10217518206.42313</v>
      </c>
      <c r="Q18" s="144">
        <v>4658750266.4449205</v>
      </c>
      <c r="R18" s="144">
        <v>12584778663.945898</v>
      </c>
      <c r="S18" s="155">
        <v>10324064213.140436</v>
      </c>
    </row>
    <row r="19" spans="1:19" x14ac:dyDescent="0.2">
      <c r="A19" s="153" t="s">
        <v>72</v>
      </c>
      <c r="B19" s="102" t="s">
        <v>98</v>
      </c>
      <c r="C19" s="148">
        <v>80.886847489401248</v>
      </c>
      <c r="D19" s="148">
        <v>78.74592524300806</v>
      </c>
      <c r="E19" s="148">
        <v>77.396936824589986</v>
      </c>
      <c r="F19" s="148">
        <v>78.621579261419768</v>
      </c>
      <c r="G19" s="148">
        <v>76.723499849098218</v>
      </c>
      <c r="H19" s="148">
        <v>76.224096425461724</v>
      </c>
      <c r="I19" s="134">
        <v>72.441747172442433</v>
      </c>
      <c r="K19" s="153" t="s">
        <v>72</v>
      </c>
      <c r="L19" s="102" t="s">
        <v>98</v>
      </c>
      <c r="M19" s="144">
        <v>152623294293</v>
      </c>
      <c r="N19" s="144">
        <v>198152309842</v>
      </c>
      <c r="O19" s="144">
        <v>222554603099</v>
      </c>
      <c r="P19" s="144">
        <v>299026599700</v>
      </c>
      <c r="Q19" s="144">
        <v>342871870431</v>
      </c>
      <c r="R19" s="144">
        <v>406415946226</v>
      </c>
      <c r="S19" s="155">
        <v>409644338152</v>
      </c>
    </row>
    <row r="20" spans="1:19" s="48" customFormat="1" x14ac:dyDescent="0.2">
      <c r="A20" s="153"/>
      <c r="B20" s="100" t="s">
        <v>66</v>
      </c>
      <c r="C20" s="148">
        <v>0.81347472823163813</v>
      </c>
      <c r="D20" s="148">
        <v>1.1580901875687251</v>
      </c>
      <c r="E20" s="148">
        <v>0.87661420925310429</v>
      </c>
      <c r="F20" s="148">
        <v>1.2077135158915615</v>
      </c>
      <c r="G20" s="148">
        <v>0.64076649417216347</v>
      </c>
      <c r="H20" s="148">
        <v>0.5485089711583947</v>
      </c>
      <c r="I20" s="134">
        <v>0.67745888138301025</v>
      </c>
      <c r="K20" s="153"/>
      <c r="L20" s="100" t="s">
        <v>66</v>
      </c>
      <c r="M20" s="144">
        <v>6241518614.8740396</v>
      </c>
      <c r="N20" s="144">
        <v>16781267205.765026</v>
      </c>
      <c r="O20" s="144">
        <v>12397338660.838589</v>
      </c>
      <c r="P20" s="144">
        <v>22515007606.75275</v>
      </c>
      <c r="Q20" s="144">
        <v>14019278645.433043</v>
      </c>
      <c r="R20" s="144">
        <v>12322876309.3645</v>
      </c>
      <c r="S20" s="155">
        <v>15907255400.719885</v>
      </c>
    </row>
    <row r="21" spans="1:19" s="48" customFormat="1" x14ac:dyDescent="0.2">
      <c r="A21" s="153" t="s">
        <v>3</v>
      </c>
      <c r="B21" s="102" t="s">
        <v>98</v>
      </c>
      <c r="C21" s="148">
        <v>87.721455260598361</v>
      </c>
      <c r="D21" s="148">
        <v>84.005641799540797</v>
      </c>
      <c r="E21" s="148">
        <v>84.657521833556331</v>
      </c>
      <c r="F21" s="148">
        <v>85.136723547826236</v>
      </c>
      <c r="G21" s="148">
        <v>84.2492551982224</v>
      </c>
      <c r="H21" s="148">
        <v>84.383878982188577</v>
      </c>
      <c r="I21" s="134">
        <v>79.743387404572999</v>
      </c>
      <c r="K21" s="153" t="s">
        <v>3</v>
      </c>
      <c r="L21" s="102" t="s">
        <v>98</v>
      </c>
      <c r="M21" s="144">
        <v>983132376252</v>
      </c>
      <c r="N21" s="144">
        <v>1202967409547</v>
      </c>
      <c r="O21" s="144">
        <v>1324317136364</v>
      </c>
      <c r="P21" s="144">
        <v>1729292498799</v>
      </c>
      <c r="Q21" s="144">
        <v>1983132800796</v>
      </c>
      <c r="R21" s="144">
        <v>2358969907147</v>
      </c>
      <c r="S21" s="155">
        <v>2602002071631</v>
      </c>
    </row>
    <row r="22" spans="1:19" s="48" customFormat="1" x14ac:dyDescent="0.2">
      <c r="A22" s="153"/>
      <c r="B22" s="100" t="s">
        <v>66</v>
      </c>
      <c r="C22" s="148">
        <v>0.46208624809200599</v>
      </c>
      <c r="D22" s="148">
        <v>1.2341829129473254</v>
      </c>
      <c r="E22" s="148">
        <v>0.61212764836230371</v>
      </c>
      <c r="F22" s="148">
        <v>0.48822044630826594</v>
      </c>
      <c r="G22" s="148">
        <v>0.38698983863553699</v>
      </c>
      <c r="H22" s="148">
        <v>0.40541357030891106</v>
      </c>
      <c r="I22" s="134">
        <v>0.46537993940763361</v>
      </c>
      <c r="K22" s="153"/>
      <c r="L22" s="100" t="s">
        <v>66</v>
      </c>
      <c r="M22" s="144">
        <v>40690294946.719307</v>
      </c>
      <c r="N22" s="144">
        <v>44362703618.586197</v>
      </c>
      <c r="O22" s="144">
        <v>71535843227.656952</v>
      </c>
      <c r="P22" s="144">
        <v>70013202525.897888</v>
      </c>
      <c r="Q22" s="144">
        <v>60235358628.223251</v>
      </c>
      <c r="R22" s="144">
        <v>87094980531.513962</v>
      </c>
      <c r="S22" s="155">
        <v>90644574673.292587</v>
      </c>
    </row>
    <row r="23" spans="1:19" x14ac:dyDescent="0.2">
      <c r="A23" s="153" t="s">
        <v>73</v>
      </c>
      <c r="B23" s="102" t="s">
        <v>98</v>
      </c>
      <c r="C23" s="148">
        <v>83.256726082665963</v>
      </c>
      <c r="D23" s="148">
        <v>81.789600320967821</v>
      </c>
      <c r="E23" s="148">
        <v>80.786613797980124</v>
      </c>
      <c r="F23" s="148">
        <v>80.758813368368891</v>
      </c>
      <c r="G23" s="148">
        <v>80.461938324803228</v>
      </c>
      <c r="H23" s="148">
        <v>78.441057603703356</v>
      </c>
      <c r="I23" s="134">
        <v>74.244188798604853</v>
      </c>
      <c r="K23" s="153" t="s">
        <v>73</v>
      </c>
      <c r="L23" s="102" t="s">
        <v>98</v>
      </c>
      <c r="M23" s="144">
        <v>77344415857</v>
      </c>
      <c r="N23" s="144">
        <v>96810599666</v>
      </c>
      <c r="O23" s="144">
        <v>110604786326</v>
      </c>
      <c r="P23" s="144">
        <v>135402825182</v>
      </c>
      <c r="Q23" s="144">
        <v>162263180324</v>
      </c>
      <c r="R23" s="144">
        <v>167596073827</v>
      </c>
      <c r="S23" s="155">
        <v>198833830662</v>
      </c>
    </row>
    <row r="24" spans="1:19" s="48" customFormat="1" x14ac:dyDescent="0.2">
      <c r="A24" s="153"/>
      <c r="B24" s="100" t="s">
        <v>66</v>
      </c>
      <c r="C24" s="148">
        <v>0.89418774985655458</v>
      </c>
      <c r="D24" s="148">
        <v>1.2968567825457678</v>
      </c>
      <c r="E24" s="148">
        <v>1.7931812844324375</v>
      </c>
      <c r="F24" s="148">
        <v>1.571511158217161</v>
      </c>
      <c r="G24" s="148">
        <v>0.71863701237774824</v>
      </c>
      <c r="H24" s="148">
        <v>0.79143902981587388</v>
      </c>
      <c r="I24" s="134">
        <v>0.89599310188770431</v>
      </c>
      <c r="K24" s="153"/>
      <c r="L24" s="100" t="s">
        <v>66</v>
      </c>
      <c r="M24" s="144">
        <v>4332835640.2082262</v>
      </c>
      <c r="N24" s="144">
        <v>8143806135.1052074</v>
      </c>
      <c r="O24" s="144">
        <v>13613246860.103792</v>
      </c>
      <c r="P24" s="144">
        <v>10309467495.947472</v>
      </c>
      <c r="Q24" s="144">
        <v>7181141006.222271</v>
      </c>
      <c r="R24" s="144">
        <v>5823717523.0323811</v>
      </c>
      <c r="S24" s="155">
        <v>15718173472.355083</v>
      </c>
    </row>
    <row r="25" spans="1:19" x14ac:dyDescent="0.2">
      <c r="A25" s="153" t="s">
        <v>74</v>
      </c>
      <c r="B25" s="102" t="s">
        <v>98</v>
      </c>
      <c r="C25" s="148">
        <v>83.997532313184806</v>
      </c>
      <c r="D25" s="148">
        <v>81.690372247514674</v>
      </c>
      <c r="E25" s="148">
        <v>81.051181644508461</v>
      </c>
      <c r="F25" s="148">
        <v>78.958251383782098</v>
      </c>
      <c r="G25" s="148">
        <v>79.766010662693063</v>
      </c>
      <c r="H25" s="148">
        <v>79.717152090202646</v>
      </c>
      <c r="I25" s="134">
        <v>74.688227027969376</v>
      </c>
      <c r="K25" s="153" t="s">
        <v>74</v>
      </c>
      <c r="L25" s="102" t="s">
        <v>98</v>
      </c>
      <c r="M25" s="144">
        <v>76641109999</v>
      </c>
      <c r="N25" s="144">
        <v>98072831799</v>
      </c>
      <c r="O25" s="144">
        <v>106995737852</v>
      </c>
      <c r="P25" s="144">
        <v>137755238194</v>
      </c>
      <c r="Q25" s="144">
        <v>160950304162</v>
      </c>
      <c r="R25" s="144">
        <v>186464481454</v>
      </c>
      <c r="S25" s="155">
        <v>220828491062</v>
      </c>
    </row>
    <row r="26" spans="1:19" s="48" customFormat="1" x14ac:dyDescent="0.2">
      <c r="A26" s="153"/>
      <c r="B26" s="100" t="s">
        <v>66</v>
      </c>
      <c r="C26" s="148">
        <v>1.0054321497584779</v>
      </c>
      <c r="D26" s="148">
        <v>1.7604749692766639</v>
      </c>
      <c r="E26" s="148">
        <v>0.8738274995983043</v>
      </c>
      <c r="F26" s="148">
        <v>0.68318056374758374</v>
      </c>
      <c r="G26" s="148">
        <v>0.7762234341126405</v>
      </c>
      <c r="H26" s="148">
        <v>0.57542542889719761</v>
      </c>
      <c r="I26" s="134">
        <v>1.5148848371365198</v>
      </c>
      <c r="K26" s="153"/>
      <c r="L26" s="100" t="s">
        <v>66</v>
      </c>
      <c r="M26" s="144">
        <v>4717205612.9603119</v>
      </c>
      <c r="N26" s="144">
        <v>10693024469.72645</v>
      </c>
      <c r="O26" s="144">
        <v>8007049668.3687916</v>
      </c>
      <c r="P26" s="144">
        <v>10123581957.557745</v>
      </c>
      <c r="Q26" s="144">
        <v>8540808311.2045794</v>
      </c>
      <c r="R26" s="144">
        <v>8846427081.3416843</v>
      </c>
      <c r="S26" s="155">
        <v>18092117928.968227</v>
      </c>
    </row>
    <row r="27" spans="1:19" s="48" customFormat="1" x14ac:dyDescent="0.2">
      <c r="A27" s="153" t="s">
        <v>97</v>
      </c>
      <c r="B27" s="102" t="s">
        <v>98</v>
      </c>
      <c r="C27" s="129" t="s">
        <v>126</v>
      </c>
      <c r="D27" s="129" t="s">
        <v>126</v>
      </c>
      <c r="E27" s="129" t="s">
        <v>126</v>
      </c>
      <c r="F27" s="129" t="s">
        <v>126</v>
      </c>
      <c r="G27" s="129" t="s">
        <v>126</v>
      </c>
      <c r="H27" s="148">
        <v>74.252118907056314</v>
      </c>
      <c r="I27" s="134">
        <v>68.518953333242536</v>
      </c>
      <c r="K27" s="153" t="s">
        <v>97</v>
      </c>
      <c r="L27" s="102" t="s">
        <v>98</v>
      </c>
      <c r="M27" s="129" t="s">
        <v>126</v>
      </c>
      <c r="N27" s="129" t="s">
        <v>126</v>
      </c>
      <c r="O27" s="129" t="s">
        <v>126</v>
      </c>
      <c r="P27" s="129" t="s">
        <v>126</v>
      </c>
      <c r="Q27" s="129" t="s">
        <v>126</v>
      </c>
      <c r="R27" s="144">
        <v>70367049910</v>
      </c>
      <c r="S27" s="155">
        <v>79028277331</v>
      </c>
    </row>
    <row r="28" spans="1:19" s="48" customFormat="1" x14ac:dyDescent="0.2">
      <c r="A28" s="153"/>
      <c r="B28" s="100" t="s">
        <v>66</v>
      </c>
      <c r="C28" s="148"/>
      <c r="D28" s="148"/>
      <c r="E28" s="148"/>
      <c r="F28" s="148"/>
      <c r="G28" s="148"/>
      <c r="H28" s="148">
        <v>1.1815106236859829</v>
      </c>
      <c r="I28" s="134">
        <v>1.4254867507525468</v>
      </c>
      <c r="K28" s="153"/>
      <c r="L28" s="100" t="s">
        <v>66</v>
      </c>
      <c r="M28" s="97"/>
      <c r="N28" s="97"/>
      <c r="O28" s="97"/>
      <c r="P28" s="97"/>
      <c r="Q28" s="97"/>
      <c r="R28" s="97">
        <v>4197184479.4353242</v>
      </c>
      <c r="S28" s="155">
        <v>7227953019.2153893</v>
      </c>
    </row>
    <row r="29" spans="1:19" x14ac:dyDescent="0.2">
      <c r="A29" s="153" t="s">
        <v>80</v>
      </c>
      <c r="B29" s="102" t="s">
        <v>98</v>
      </c>
      <c r="C29" s="148">
        <v>80.726296835873782</v>
      </c>
      <c r="D29" s="148">
        <v>77.976734977030603</v>
      </c>
      <c r="E29" s="148">
        <v>79.102342855152173</v>
      </c>
      <c r="F29" s="148">
        <v>78.253827626842707</v>
      </c>
      <c r="G29" s="148">
        <v>77.694317775546892</v>
      </c>
      <c r="H29" s="148">
        <v>77.622589867611637</v>
      </c>
      <c r="I29" s="134">
        <v>73.250052611034221</v>
      </c>
      <c r="K29" s="153" t="s">
        <v>80</v>
      </c>
      <c r="L29" s="102" t="s">
        <v>98</v>
      </c>
      <c r="M29" s="144">
        <v>158596882095</v>
      </c>
      <c r="N29" s="144">
        <v>191602000536</v>
      </c>
      <c r="O29" s="144">
        <v>228059928846</v>
      </c>
      <c r="P29" s="144">
        <v>262012776949</v>
      </c>
      <c r="Q29" s="144">
        <v>323977313732</v>
      </c>
      <c r="R29" s="144">
        <v>312369243754</v>
      </c>
      <c r="S29" s="155">
        <v>327890230353</v>
      </c>
    </row>
    <row r="30" spans="1:19" s="48" customFormat="1" x14ac:dyDescent="0.2">
      <c r="A30" s="153"/>
      <c r="B30" s="100" t="s">
        <v>66</v>
      </c>
      <c r="C30" s="148">
        <v>0.66811142314718486</v>
      </c>
      <c r="D30" s="148">
        <v>0.713113614896555</v>
      </c>
      <c r="E30" s="148">
        <v>0.93928714217984455</v>
      </c>
      <c r="F30" s="148">
        <v>0.63142267475545977</v>
      </c>
      <c r="G30" s="148">
        <v>0.58678204397335765</v>
      </c>
      <c r="H30" s="148">
        <v>0.86534903789204742</v>
      </c>
      <c r="I30" s="134">
        <v>0.80252640014386567</v>
      </c>
      <c r="K30" s="153"/>
      <c r="L30" s="100" t="s">
        <v>66</v>
      </c>
      <c r="M30" s="144">
        <v>6217331188.5774097</v>
      </c>
      <c r="N30" s="144">
        <v>8533009575.6176252</v>
      </c>
      <c r="O30" s="144">
        <v>21824244593.040401</v>
      </c>
      <c r="P30" s="144">
        <v>12987564831.397146</v>
      </c>
      <c r="Q30" s="144">
        <v>14891685388.020018</v>
      </c>
      <c r="R30" s="144">
        <v>21976058335.07653</v>
      </c>
      <c r="S30" s="155">
        <v>16165225037.321299</v>
      </c>
    </row>
    <row r="31" spans="1:19" x14ac:dyDescent="0.2">
      <c r="A31" s="153" t="s">
        <v>75</v>
      </c>
      <c r="B31" s="102" t="s">
        <v>98</v>
      </c>
      <c r="C31" s="148">
        <v>82.023153106731627</v>
      </c>
      <c r="D31" s="148">
        <v>79.434129129781368</v>
      </c>
      <c r="E31" s="148">
        <v>78.843148373090372</v>
      </c>
      <c r="F31" s="148">
        <v>79.847484254275415</v>
      </c>
      <c r="G31" s="148">
        <v>77.347966643154052</v>
      </c>
      <c r="H31" s="148">
        <v>79.684308154705846</v>
      </c>
      <c r="I31" s="134">
        <v>69.532597149487856</v>
      </c>
      <c r="K31" s="153" t="s">
        <v>75</v>
      </c>
      <c r="L31" s="102" t="s">
        <v>98</v>
      </c>
      <c r="M31" s="144">
        <v>69762827309</v>
      </c>
      <c r="N31" s="144">
        <v>77343560964</v>
      </c>
      <c r="O31" s="144">
        <v>98405404082</v>
      </c>
      <c r="P31" s="144">
        <v>125976976656</v>
      </c>
      <c r="Q31" s="144">
        <v>142611823185</v>
      </c>
      <c r="R31" s="144">
        <v>176777771414</v>
      </c>
      <c r="S31" s="155">
        <v>163104754789</v>
      </c>
    </row>
    <row r="32" spans="1:19" s="48" customFormat="1" x14ac:dyDescent="0.2">
      <c r="A32" s="153"/>
      <c r="B32" s="100" t="s">
        <v>66</v>
      </c>
      <c r="C32" s="148">
        <v>1.272936678227496</v>
      </c>
      <c r="D32" s="148">
        <v>1.56412753756901</v>
      </c>
      <c r="E32" s="148">
        <v>1.2406343603803522</v>
      </c>
      <c r="F32" s="148">
        <v>0.78564735615296488</v>
      </c>
      <c r="G32" s="148">
        <v>1.6345551067337003</v>
      </c>
      <c r="H32" s="148">
        <v>0.60961784125587426</v>
      </c>
      <c r="I32" s="134">
        <v>1.0691438215263018</v>
      </c>
      <c r="K32" s="153"/>
      <c r="L32" s="100" t="s">
        <v>66</v>
      </c>
      <c r="M32" s="144">
        <v>3798503923.9324265</v>
      </c>
      <c r="N32" s="144">
        <v>7871976987.2243366</v>
      </c>
      <c r="O32" s="144">
        <v>13238214010.844498</v>
      </c>
      <c r="P32" s="144">
        <v>7229272976.3138723</v>
      </c>
      <c r="Q32" s="144">
        <v>6947827265.8309603</v>
      </c>
      <c r="R32" s="144">
        <v>9509801372.567709</v>
      </c>
      <c r="S32" s="155">
        <v>9318965998.2297039</v>
      </c>
    </row>
    <row r="33" spans="1:20" s="48" customFormat="1" x14ac:dyDescent="0.2">
      <c r="A33" s="153" t="s">
        <v>78</v>
      </c>
      <c r="B33" s="102" t="s">
        <v>98</v>
      </c>
      <c r="C33" s="148">
        <v>82.918606248724814</v>
      </c>
      <c r="D33" s="148">
        <v>76.144133890235111</v>
      </c>
      <c r="E33" s="148">
        <v>80.293710660281079</v>
      </c>
      <c r="F33" s="148">
        <v>77.233762647967282</v>
      </c>
      <c r="G33" s="148">
        <v>78.905021724296049</v>
      </c>
      <c r="H33" s="148">
        <v>79.689673219767485</v>
      </c>
      <c r="I33" s="134">
        <v>72.023228952596995</v>
      </c>
      <c r="K33" s="153" t="s">
        <v>78</v>
      </c>
      <c r="L33" s="102" t="s">
        <v>98</v>
      </c>
      <c r="M33" s="144">
        <v>28854109492</v>
      </c>
      <c r="N33" s="144">
        <v>30391109651</v>
      </c>
      <c r="O33" s="144">
        <v>42209248592</v>
      </c>
      <c r="P33" s="144">
        <v>48406271506</v>
      </c>
      <c r="Q33" s="144">
        <v>66188262950</v>
      </c>
      <c r="R33" s="144">
        <v>71544482628</v>
      </c>
      <c r="S33" s="155">
        <v>76207544328</v>
      </c>
    </row>
    <row r="34" spans="1:20" s="48" customFormat="1" x14ac:dyDescent="0.2">
      <c r="A34" s="153"/>
      <c r="B34" s="100" t="s">
        <v>66</v>
      </c>
      <c r="C34" s="148">
        <v>1.308862244670707</v>
      </c>
      <c r="D34" s="148">
        <v>2.2360820644321402</v>
      </c>
      <c r="E34" s="148">
        <v>1.3516673395675201</v>
      </c>
      <c r="F34" s="148">
        <v>1.1832830773032712</v>
      </c>
      <c r="G34" s="148">
        <v>1.1714304148107737</v>
      </c>
      <c r="H34" s="148">
        <v>1.3023747505779948</v>
      </c>
      <c r="I34" s="134">
        <v>1.3022258206687414</v>
      </c>
      <c r="K34" s="153"/>
      <c r="L34" s="100" t="s">
        <v>66</v>
      </c>
      <c r="M34" s="144">
        <v>1908952946.4473209</v>
      </c>
      <c r="N34" s="144">
        <v>6657722265.8519793</v>
      </c>
      <c r="O34" s="144">
        <v>5691911290.0710955</v>
      </c>
      <c r="P34" s="144">
        <v>3681332797.1621146</v>
      </c>
      <c r="Q34" s="144">
        <v>6250084853.1625767</v>
      </c>
      <c r="R34" s="144">
        <v>6220460436.5035353</v>
      </c>
      <c r="S34" s="155">
        <v>5030590394.3901014</v>
      </c>
    </row>
    <row r="35" spans="1:20" x14ac:dyDescent="0.2">
      <c r="A35" s="153" t="s">
        <v>81</v>
      </c>
      <c r="B35" s="102" t="s">
        <v>98</v>
      </c>
      <c r="C35" s="148">
        <v>86.830866329145877</v>
      </c>
      <c r="D35" s="148">
        <v>79.250619543648284</v>
      </c>
      <c r="E35" s="148">
        <v>81.723331496775344</v>
      </c>
      <c r="F35" s="148">
        <v>80.844513157850201</v>
      </c>
      <c r="G35" s="148">
        <v>81.663949327137914</v>
      </c>
      <c r="H35" s="148">
        <v>81.942519446348015</v>
      </c>
      <c r="I35" s="134">
        <v>76.267029359431419</v>
      </c>
      <c r="K35" s="153" t="s">
        <v>81</v>
      </c>
      <c r="L35" s="102" t="s">
        <v>98</v>
      </c>
      <c r="M35" s="144">
        <v>78409306819</v>
      </c>
      <c r="N35" s="144">
        <v>81015053959</v>
      </c>
      <c r="O35" s="144">
        <v>96109875140</v>
      </c>
      <c r="P35" s="144">
        <v>126273726489</v>
      </c>
      <c r="Q35" s="144">
        <v>141148878942</v>
      </c>
      <c r="R35" s="144">
        <v>181707520274</v>
      </c>
      <c r="S35" s="155">
        <v>185421831337</v>
      </c>
    </row>
    <row r="36" spans="1:20" s="48" customFormat="1" x14ac:dyDescent="0.2">
      <c r="A36" s="153"/>
      <c r="B36" s="100" t="s">
        <v>66</v>
      </c>
      <c r="C36" s="148">
        <v>0.90752752577296492</v>
      </c>
      <c r="D36" s="148">
        <v>0.96675380094519925</v>
      </c>
      <c r="E36" s="148">
        <v>0.79310901335742823</v>
      </c>
      <c r="F36" s="148">
        <v>0.84101415635633969</v>
      </c>
      <c r="G36" s="148">
        <v>0.54551121426562144</v>
      </c>
      <c r="H36" s="148">
        <v>0.75143166834055408</v>
      </c>
      <c r="I36" s="134">
        <v>1.3240343153498253</v>
      </c>
      <c r="K36" s="153"/>
      <c r="L36" s="100" t="s">
        <v>66</v>
      </c>
      <c r="M36" s="144">
        <v>4713488096.6297359</v>
      </c>
      <c r="N36" s="144">
        <v>5238575655.295146</v>
      </c>
      <c r="O36" s="144">
        <v>7642955617.6699762</v>
      </c>
      <c r="P36" s="144">
        <v>10340756157.954462</v>
      </c>
      <c r="Q36" s="144">
        <v>6190027081.3620367</v>
      </c>
      <c r="R36" s="144">
        <v>10261418216.813948</v>
      </c>
      <c r="S36" s="155">
        <v>18607126527.998123</v>
      </c>
    </row>
    <row r="37" spans="1:20" x14ac:dyDescent="0.2">
      <c r="A37" s="153" t="s">
        <v>76</v>
      </c>
      <c r="B37" s="102" t="s">
        <v>98</v>
      </c>
      <c r="C37" s="148">
        <v>86.439284891065597</v>
      </c>
      <c r="D37" s="148">
        <v>88.949905440084081</v>
      </c>
      <c r="E37" s="148">
        <v>85.330475411855588</v>
      </c>
      <c r="F37" s="148">
        <v>84.051813191566197</v>
      </c>
      <c r="G37" s="148">
        <v>85.082301485471831</v>
      </c>
      <c r="H37" s="148">
        <v>85.626811405467947</v>
      </c>
      <c r="I37" s="134">
        <v>81.438082717798267</v>
      </c>
      <c r="K37" s="153" t="s">
        <v>76</v>
      </c>
      <c r="L37" s="102" t="s">
        <v>98</v>
      </c>
      <c r="M37" s="144">
        <v>9793712226</v>
      </c>
      <c r="N37" s="144">
        <v>14352185354</v>
      </c>
      <c r="O37" s="144">
        <v>18176701170</v>
      </c>
      <c r="P37" s="144">
        <v>21248086534</v>
      </c>
      <c r="Q37" s="144">
        <v>25692332468</v>
      </c>
      <c r="R37" s="144">
        <v>33948482262</v>
      </c>
      <c r="S37" s="155">
        <v>32598912327</v>
      </c>
    </row>
    <row r="38" spans="1:20" s="48" customFormat="1" x14ac:dyDescent="0.2">
      <c r="A38" s="153"/>
      <c r="B38" s="100" t="s">
        <v>66</v>
      </c>
      <c r="C38" s="148">
        <v>1.7221460375760163</v>
      </c>
      <c r="D38" s="148">
        <v>1.2411101551747492</v>
      </c>
      <c r="E38" s="148">
        <v>0.9096171026734996</v>
      </c>
      <c r="F38" s="148">
        <v>0.96907490867253965</v>
      </c>
      <c r="G38" s="148">
        <v>0.89120942505903322</v>
      </c>
      <c r="H38" s="148">
        <v>0.85381732039184943</v>
      </c>
      <c r="I38" s="134">
        <v>1.05118830703185</v>
      </c>
      <c r="K38" s="153"/>
      <c r="L38" s="100" t="s">
        <v>66</v>
      </c>
      <c r="M38" s="144">
        <v>552988773.96095431</v>
      </c>
      <c r="N38" s="144">
        <v>2062571410.7555311</v>
      </c>
      <c r="O38" s="144">
        <v>1834765228.4104335</v>
      </c>
      <c r="P38" s="144">
        <v>1548771383.4278991</v>
      </c>
      <c r="Q38" s="144">
        <v>1658447518.8725853</v>
      </c>
      <c r="R38" s="144">
        <v>2705003642.8732557</v>
      </c>
      <c r="S38" s="155">
        <v>2168425685.6251807</v>
      </c>
    </row>
    <row r="39" spans="1:20" x14ac:dyDescent="0.2">
      <c r="A39" s="153" t="s">
        <v>77</v>
      </c>
      <c r="B39" s="102" t="s">
        <v>98</v>
      </c>
      <c r="C39" s="148">
        <v>84.356188689287848</v>
      </c>
      <c r="D39" s="148">
        <v>83.617465998859629</v>
      </c>
      <c r="E39" s="148">
        <v>82.549787423357401</v>
      </c>
      <c r="F39" s="148">
        <v>84.470486253286509</v>
      </c>
      <c r="G39" s="148">
        <v>82.615127631357993</v>
      </c>
      <c r="H39" s="148">
        <v>85.438035316280263</v>
      </c>
      <c r="I39" s="134">
        <v>75.93608776203628</v>
      </c>
      <c r="K39" s="153" t="s">
        <v>77</v>
      </c>
      <c r="L39" s="102" t="s">
        <v>98</v>
      </c>
      <c r="M39" s="144">
        <v>20486941236</v>
      </c>
      <c r="N39" s="144">
        <v>22296710484</v>
      </c>
      <c r="O39" s="144">
        <v>29081110661</v>
      </c>
      <c r="P39" s="144">
        <v>32748555910</v>
      </c>
      <c r="Q39" s="144">
        <v>41681342091</v>
      </c>
      <c r="R39" s="144">
        <v>50455331515</v>
      </c>
      <c r="S39" s="155">
        <v>56073580147</v>
      </c>
    </row>
    <row r="40" spans="1:20" s="48" customFormat="1" x14ac:dyDescent="0.2">
      <c r="A40" s="153"/>
      <c r="B40" s="100" t="s">
        <v>66</v>
      </c>
      <c r="C40" s="148">
        <v>1.9481032651820565</v>
      </c>
      <c r="D40" s="148">
        <v>3.5175426170177366</v>
      </c>
      <c r="E40" s="148">
        <v>0.90187830885649334</v>
      </c>
      <c r="F40" s="148">
        <v>0.92095307567154494</v>
      </c>
      <c r="G40" s="148">
        <v>1.3963401713659123</v>
      </c>
      <c r="H40" s="148">
        <v>0.8452788032975842</v>
      </c>
      <c r="I40" s="134">
        <v>1.3049390610895213</v>
      </c>
      <c r="K40" s="153"/>
      <c r="L40" s="100" t="s">
        <v>66</v>
      </c>
      <c r="M40" s="144">
        <v>1750953916.7766964</v>
      </c>
      <c r="N40" s="144">
        <v>4943583324.8842659</v>
      </c>
      <c r="O40" s="144">
        <v>3733252197.5541787</v>
      </c>
      <c r="P40" s="144">
        <v>3032906277.0876765</v>
      </c>
      <c r="Q40" s="144">
        <v>3659285372.6223927</v>
      </c>
      <c r="R40" s="144">
        <v>2931875068.8153763</v>
      </c>
      <c r="S40" s="155">
        <v>3760255307.3265643</v>
      </c>
    </row>
    <row r="41" spans="1:20" x14ac:dyDescent="0.2">
      <c r="A41" s="154" t="s">
        <v>4</v>
      </c>
      <c r="B41" s="102" t="s">
        <v>98</v>
      </c>
      <c r="C41" s="148">
        <v>85.198069924762692</v>
      </c>
      <c r="D41" s="148">
        <v>82.316035141526356</v>
      </c>
      <c r="E41" s="148">
        <v>82.760055391842869</v>
      </c>
      <c r="F41" s="148">
        <v>83.099160554889863</v>
      </c>
      <c r="G41" s="148">
        <v>82.025460956780066</v>
      </c>
      <c r="H41" s="148">
        <v>82.083325270954248</v>
      </c>
      <c r="I41" s="134">
        <f>+'8'!I9</f>
        <v>77.01393214935463</v>
      </c>
      <c r="K41" s="154" t="s">
        <v>4</v>
      </c>
      <c r="L41" s="102" t="s">
        <v>98</v>
      </c>
      <c r="M41" s="138">
        <v>1848104285438</v>
      </c>
      <c r="N41" s="138">
        <v>2246772160861</v>
      </c>
      <c r="O41" s="138">
        <v>2579312865840</v>
      </c>
      <c r="P41" s="138">
        <v>3318980782243</v>
      </c>
      <c r="Q41" s="138">
        <v>3843468182860</v>
      </c>
      <c r="R41" s="138">
        <v>4502004658447</v>
      </c>
      <c r="S41" s="155">
        <f>+'8'!S9</f>
        <v>4913119594528</v>
      </c>
    </row>
    <row r="42" spans="1:20" s="48" customFormat="1" x14ac:dyDescent="0.2">
      <c r="A42" s="154"/>
      <c r="B42" s="100" t="s">
        <v>66</v>
      </c>
      <c r="C42" s="148">
        <v>0.37874030304962697</v>
      </c>
      <c r="D42" s="148">
        <v>0.6625771965005981</v>
      </c>
      <c r="E42" s="148">
        <v>0.36471283976397928</v>
      </c>
      <c r="F42" s="148">
        <v>0.31024722687422829</v>
      </c>
      <c r="G42" s="148">
        <v>0.24477275791897168</v>
      </c>
      <c r="H42" s="148">
        <v>0.25703603450355411</v>
      </c>
      <c r="I42" s="134">
        <f>+'8'!I10</f>
        <v>0.29965753326448713</v>
      </c>
      <c r="K42" s="154"/>
      <c r="L42" s="100" t="s">
        <v>66</v>
      </c>
      <c r="M42" s="138">
        <v>43308320635.328606</v>
      </c>
      <c r="N42" s="138">
        <v>52888936605.048958</v>
      </c>
      <c r="O42" s="138">
        <v>81301465179.042938</v>
      </c>
      <c r="P42" s="138">
        <v>79322463824.161057</v>
      </c>
      <c r="Q42" s="138">
        <v>69152895892.916153</v>
      </c>
      <c r="R42" s="138">
        <v>94963893414.655197</v>
      </c>
      <c r="S42" s="155">
        <f>+'8'!S10</f>
        <v>101300128049.1156</v>
      </c>
    </row>
    <row r="43" spans="1:20" x14ac:dyDescent="0.2">
      <c r="A43" s="121"/>
      <c r="B43" s="7"/>
      <c r="C43" s="7"/>
      <c r="D43" s="7"/>
      <c r="E43" s="7"/>
      <c r="F43" s="7"/>
      <c r="G43" s="8"/>
      <c r="H43" s="8"/>
      <c r="I43" s="35"/>
      <c r="K43" s="121"/>
      <c r="L43" s="7"/>
      <c r="M43" s="7"/>
      <c r="N43" s="7"/>
      <c r="O43" s="7"/>
      <c r="P43" s="7"/>
      <c r="Q43" s="8"/>
      <c r="R43" s="8"/>
      <c r="S43" s="156"/>
    </row>
    <row r="44" spans="1:20" ht="57" customHeight="1" x14ac:dyDescent="0.2">
      <c r="A44" s="219" t="s">
        <v>43</v>
      </c>
      <c r="B44" s="219"/>
      <c r="C44" s="219"/>
      <c r="D44" s="219"/>
      <c r="E44" s="219"/>
      <c r="F44" s="219"/>
      <c r="G44" s="219"/>
      <c r="H44" s="219"/>
      <c r="I44" s="219"/>
      <c r="K44" s="219" t="s">
        <v>43</v>
      </c>
      <c r="L44" s="219"/>
      <c r="M44" s="219"/>
      <c r="N44" s="219"/>
      <c r="O44" s="219"/>
      <c r="P44" s="219"/>
      <c r="Q44" s="219"/>
      <c r="R44" s="219"/>
      <c r="S44" s="219"/>
    </row>
    <row r="45" spans="1:20" ht="13.9" customHeight="1" x14ac:dyDescent="0.2">
      <c r="A45" s="218" t="s">
        <v>224</v>
      </c>
      <c r="B45" s="218"/>
      <c r="C45" s="218"/>
      <c r="D45" s="218"/>
      <c r="E45" s="218"/>
      <c r="F45" s="218"/>
      <c r="G45" s="218"/>
      <c r="H45" s="218"/>
      <c r="I45" s="218"/>
      <c r="J45" s="218"/>
      <c r="K45" s="218" t="s">
        <v>224</v>
      </c>
      <c r="L45" s="218"/>
      <c r="M45" s="218"/>
      <c r="N45" s="218"/>
      <c r="O45" s="218"/>
      <c r="P45" s="218"/>
      <c r="Q45" s="218"/>
      <c r="R45" s="218"/>
      <c r="S45" s="218"/>
      <c r="T45" s="218"/>
    </row>
    <row r="46" spans="1:20" s="95" customFormat="1" ht="24.6" customHeight="1" x14ac:dyDescent="0.2">
      <c r="A46" s="220" t="s">
        <v>222</v>
      </c>
      <c r="B46" s="220"/>
      <c r="C46" s="220"/>
      <c r="D46" s="220"/>
      <c r="E46" s="220"/>
      <c r="F46" s="220"/>
      <c r="G46" s="220"/>
      <c r="H46" s="220"/>
      <c r="I46" s="220"/>
      <c r="J46" s="211"/>
      <c r="K46" s="220" t="s">
        <v>222</v>
      </c>
      <c r="L46" s="220"/>
      <c r="M46" s="220"/>
      <c r="N46" s="220"/>
      <c r="O46" s="220"/>
      <c r="P46" s="220"/>
      <c r="Q46" s="220"/>
      <c r="R46" s="220"/>
      <c r="S46" s="220"/>
      <c r="T46" s="220"/>
    </row>
    <row r="47" spans="1:20" ht="26.25" customHeight="1" x14ac:dyDescent="0.2">
      <c r="A47" s="220" t="s">
        <v>226</v>
      </c>
      <c r="B47" s="220"/>
      <c r="C47" s="220"/>
      <c r="D47" s="220"/>
      <c r="E47" s="220"/>
      <c r="F47" s="220"/>
      <c r="G47" s="220"/>
      <c r="H47" s="220"/>
      <c r="I47" s="220"/>
      <c r="J47" s="209"/>
      <c r="K47" s="218" t="s">
        <v>226</v>
      </c>
      <c r="L47" s="218"/>
      <c r="M47" s="218"/>
      <c r="N47" s="218"/>
      <c r="O47" s="218"/>
      <c r="P47" s="218"/>
      <c r="Q47" s="218"/>
      <c r="R47" s="218"/>
      <c r="S47" s="218"/>
      <c r="T47" s="218"/>
    </row>
    <row r="48" spans="1:20" s="70" customFormat="1" ht="90" customHeight="1" x14ac:dyDescent="0.2">
      <c r="A48" s="220" t="s">
        <v>227</v>
      </c>
      <c r="B48" s="220"/>
      <c r="C48" s="220"/>
      <c r="D48" s="220"/>
      <c r="E48" s="220"/>
      <c r="F48" s="220"/>
      <c r="G48" s="220"/>
      <c r="H48" s="220"/>
      <c r="I48" s="220"/>
      <c r="J48" s="209"/>
      <c r="K48" s="220" t="s">
        <v>227</v>
      </c>
      <c r="L48" s="220"/>
      <c r="M48" s="220"/>
      <c r="N48" s="220"/>
      <c r="O48" s="220"/>
      <c r="P48" s="220"/>
      <c r="Q48" s="220"/>
      <c r="R48" s="220"/>
      <c r="S48" s="220"/>
      <c r="T48" s="220"/>
    </row>
    <row r="49" spans="1:20" ht="98.25" customHeight="1" x14ac:dyDescent="0.2">
      <c r="A49" s="220" t="s">
        <v>230</v>
      </c>
      <c r="B49" s="220"/>
      <c r="C49" s="220"/>
      <c r="D49" s="220"/>
      <c r="E49" s="220"/>
      <c r="F49" s="220"/>
      <c r="G49" s="220"/>
      <c r="H49" s="220"/>
      <c r="I49" s="220"/>
      <c r="J49" s="209"/>
      <c r="K49" s="223" t="s">
        <v>230</v>
      </c>
      <c r="L49" s="223"/>
      <c r="M49" s="223"/>
      <c r="N49" s="223"/>
      <c r="O49" s="223"/>
      <c r="P49" s="223"/>
      <c r="Q49" s="223"/>
      <c r="R49" s="223"/>
      <c r="S49" s="223"/>
      <c r="T49" s="223"/>
    </row>
    <row r="50" spans="1:20" x14ac:dyDescent="0.2">
      <c r="A50" s="218" t="s">
        <v>228</v>
      </c>
      <c r="B50" s="218"/>
      <c r="C50" s="218"/>
      <c r="D50" s="218"/>
      <c r="E50" s="218"/>
      <c r="F50" s="218"/>
      <c r="G50" s="218"/>
      <c r="H50" s="218"/>
      <c r="I50" s="218"/>
      <c r="J50" s="212"/>
      <c r="K50" s="218" t="s">
        <v>228</v>
      </c>
      <c r="L50" s="218"/>
      <c r="M50" s="218"/>
      <c r="N50" s="218"/>
      <c r="O50" s="218"/>
      <c r="P50" s="218"/>
      <c r="Q50" s="218"/>
      <c r="R50" s="218"/>
      <c r="S50" s="218"/>
      <c r="T50" s="212"/>
    </row>
    <row r="52" spans="1:20" x14ac:dyDescent="0.2">
      <c r="B52" s="203"/>
      <c r="C52" s="203"/>
      <c r="D52" s="203"/>
      <c r="E52" s="203"/>
      <c r="F52" s="203"/>
      <c r="G52" s="203"/>
      <c r="H52" s="203"/>
    </row>
    <row r="53" spans="1:20" x14ac:dyDescent="0.2">
      <c r="B53" s="203"/>
      <c r="C53" s="203"/>
      <c r="D53" s="203"/>
      <c r="E53" s="203"/>
      <c r="F53" s="203"/>
      <c r="G53" s="203"/>
      <c r="H53" s="203"/>
      <c r="L53" s="194"/>
    </row>
    <row r="54" spans="1:20" x14ac:dyDescent="0.2">
      <c r="B54" s="203"/>
      <c r="C54" s="203"/>
      <c r="D54" s="203"/>
      <c r="E54" s="203"/>
      <c r="F54" s="203"/>
      <c r="G54" s="203"/>
      <c r="H54" s="203"/>
      <c r="L54" s="194"/>
    </row>
    <row r="55" spans="1:20" x14ac:dyDescent="0.2">
      <c r="B55" s="203"/>
      <c r="C55" s="203"/>
      <c r="D55" s="203"/>
      <c r="E55" s="203"/>
      <c r="F55" s="203"/>
      <c r="G55" s="203"/>
      <c r="H55" s="203"/>
      <c r="L55" s="194"/>
    </row>
    <row r="56" spans="1:20" x14ac:dyDescent="0.2">
      <c r="B56" s="203"/>
      <c r="C56" s="203"/>
      <c r="D56" s="203"/>
      <c r="E56" s="203"/>
      <c r="F56" s="203"/>
      <c r="G56" s="203"/>
      <c r="H56" s="203"/>
      <c r="L56" s="194"/>
    </row>
    <row r="57" spans="1:20" x14ac:dyDescent="0.2">
      <c r="B57" s="203"/>
      <c r="C57" s="203"/>
      <c r="D57" s="203"/>
      <c r="E57" s="203"/>
      <c r="F57" s="203"/>
      <c r="G57" s="203"/>
      <c r="H57" s="203"/>
      <c r="L57" s="194"/>
    </row>
    <row r="58" spans="1:20" x14ac:dyDescent="0.2">
      <c r="B58" s="203"/>
      <c r="C58" s="203"/>
      <c r="D58" s="203"/>
      <c r="E58" s="203"/>
      <c r="F58" s="203"/>
      <c r="G58" s="203"/>
      <c r="H58" s="203"/>
      <c r="L58" s="194"/>
    </row>
    <row r="59" spans="1:20" x14ac:dyDescent="0.2">
      <c r="B59" s="203"/>
      <c r="C59" s="203"/>
      <c r="D59" s="203"/>
      <c r="E59" s="203"/>
      <c r="F59" s="203"/>
      <c r="G59" s="203"/>
      <c r="H59" s="203"/>
      <c r="L59" s="194"/>
    </row>
    <row r="60" spans="1:20" x14ac:dyDescent="0.2">
      <c r="B60" s="203"/>
      <c r="C60" s="203"/>
      <c r="D60" s="203"/>
      <c r="E60" s="203"/>
      <c r="F60" s="203"/>
      <c r="G60" s="203"/>
      <c r="H60" s="203"/>
      <c r="L60" s="194"/>
    </row>
    <row r="61" spans="1:20" x14ac:dyDescent="0.2">
      <c r="B61" s="200"/>
      <c r="C61" s="200"/>
      <c r="D61" s="200"/>
      <c r="E61" s="200"/>
      <c r="F61" s="200"/>
      <c r="G61" s="200"/>
      <c r="H61" s="200"/>
      <c r="L61" s="194"/>
    </row>
    <row r="62" spans="1:20" x14ac:dyDescent="0.2">
      <c r="B62" s="203"/>
      <c r="C62" s="203"/>
      <c r="D62" s="203"/>
      <c r="E62" s="203"/>
      <c r="F62" s="203"/>
      <c r="G62" s="203"/>
      <c r="H62" s="203"/>
      <c r="L62" s="194"/>
    </row>
    <row r="63" spans="1:20" x14ac:dyDescent="0.2">
      <c r="B63" s="203"/>
      <c r="C63" s="203"/>
      <c r="D63" s="203"/>
      <c r="E63" s="203"/>
      <c r="F63" s="203"/>
      <c r="G63" s="203"/>
      <c r="H63" s="203"/>
      <c r="L63" s="194"/>
    </row>
    <row r="64" spans="1:20" x14ac:dyDescent="0.2">
      <c r="B64" s="203"/>
      <c r="C64" s="203"/>
      <c r="D64" s="203"/>
      <c r="E64" s="203"/>
      <c r="F64" s="203"/>
      <c r="G64" s="203"/>
      <c r="H64" s="203"/>
      <c r="L64" s="194"/>
    </row>
    <row r="65" spans="2:12" x14ac:dyDescent="0.2">
      <c r="B65" s="203"/>
      <c r="C65" s="203"/>
      <c r="D65" s="203"/>
      <c r="E65" s="203"/>
      <c r="F65" s="203"/>
      <c r="G65" s="203"/>
      <c r="H65" s="203"/>
      <c r="L65" s="194"/>
    </row>
    <row r="66" spans="2:12" x14ac:dyDescent="0.2">
      <c r="B66" s="203"/>
      <c r="C66" s="203"/>
      <c r="D66" s="203"/>
      <c r="E66" s="203"/>
      <c r="F66" s="203"/>
      <c r="G66" s="203"/>
      <c r="H66" s="203"/>
      <c r="L66" s="194"/>
    </row>
    <row r="67" spans="2:12" x14ac:dyDescent="0.2">
      <c r="B67" s="203"/>
      <c r="C67" s="203"/>
      <c r="D67" s="203"/>
      <c r="E67" s="203"/>
      <c r="F67" s="203"/>
      <c r="G67" s="203"/>
      <c r="H67" s="203"/>
      <c r="L67" s="194"/>
    </row>
  </sheetData>
  <sortState xmlns:xlrd2="http://schemas.microsoft.com/office/spreadsheetml/2017/richdata2" ref="G31:J46">
    <sortCondition descending="1" ref="I31:I46"/>
  </sortState>
  <mergeCells count="20">
    <mergeCell ref="K3:S3"/>
    <mergeCell ref="K5:S5"/>
    <mergeCell ref="K44:S44"/>
    <mergeCell ref="K4:S4"/>
    <mergeCell ref="A3:I3"/>
    <mergeCell ref="A5:I5"/>
    <mergeCell ref="A44:I44"/>
    <mergeCell ref="A4:I4"/>
    <mergeCell ref="A50:I50"/>
    <mergeCell ref="K45:T45"/>
    <mergeCell ref="K46:T46"/>
    <mergeCell ref="K47:T47"/>
    <mergeCell ref="K48:T48"/>
    <mergeCell ref="K49:T49"/>
    <mergeCell ref="K50:S50"/>
    <mergeCell ref="A46:I46"/>
    <mergeCell ref="A47:I47"/>
    <mergeCell ref="A48:I48"/>
    <mergeCell ref="A49:I49"/>
    <mergeCell ref="A45:J45"/>
  </mergeCells>
  <conditionalFormatting sqref="L52:L67">
    <cfRule type="cellIs" dxfId="1" priority="1" operator="greaterThan">
      <formula>1.96</formula>
    </cfRule>
  </conditionalFormatting>
  <hyperlinks>
    <hyperlink ref="A1" location="Indice!A1" display="Indice" xr:uid="{39023D86-A62B-40B2-8F28-0EEF4C8A7177}"/>
  </hyperlink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T202"/>
  <sheetViews>
    <sheetView workbookViewId="0"/>
  </sheetViews>
  <sheetFormatPr baseColWidth="10" defaultRowHeight="15" x14ac:dyDescent="0.25"/>
  <cols>
    <col min="1" max="1" width="15.85546875" customWidth="1"/>
    <col min="2" max="2" width="12.28515625" customWidth="1"/>
    <col min="3" max="9" width="7.7109375" customWidth="1"/>
    <col min="11" max="11" width="15.85546875" customWidth="1"/>
    <col min="12" max="12" width="12.28515625" customWidth="1"/>
    <col min="13" max="19" width="18" customWidth="1"/>
  </cols>
  <sheetData>
    <row r="1" spans="1:20" x14ac:dyDescent="0.25">
      <c r="A1" s="214" t="s">
        <v>231</v>
      </c>
    </row>
    <row r="2" spans="1:20" ht="14.45" customHeight="1" x14ac:dyDescent="0.25">
      <c r="A2" s="2"/>
      <c r="B2" s="2"/>
      <c r="C2" s="108"/>
      <c r="D2" s="108"/>
      <c r="E2" s="108"/>
      <c r="F2" s="108"/>
      <c r="G2" s="108"/>
      <c r="H2" s="186"/>
      <c r="I2" s="108"/>
      <c r="J2" s="108"/>
      <c r="K2" s="108"/>
      <c r="L2" s="117"/>
      <c r="M2" s="108"/>
      <c r="N2" s="108"/>
      <c r="O2" s="108"/>
      <c r="P2" s="108"/>
      <c r="Q2" s="108"/>
      <c r="R2" s="186"/>
      <c r="S2" s="108"/>
      <c r="T2" s="108"/>
    </row>
    <row r="3" spans="1:20" ht="14.45" customHeight="1" x14ac:dyDescent="0.25">
      <c r="A3" s="229" t="s">
        <v>169</v>
      </c>
      <c r="B3" s="229"/>
      <c r="C3" s="229"/>
      <c r="D3" s="229"/>
      <c r="E3" s="229"/>
      <c r="F3" s="229"/>
      <c r="G3" s="229"/>
      <c r="H3" s="229"/>
      <c r="I3" s="229"/>
      <c r="J3" s="108"/>
      <c r="K3" s="229" t="s">
        <v>168</v>
      </c>
      <c r="L3" s="229"/>
      <c r="M3" s="229"/>
      <c r="N3" s="229"/>
      <c r="O3" s="229"/>
      <c r="P3" s="229"/>
      <c r="Q3" s="229"/>
      <c r="R3" s="229"/>
      <c r="S3" s="229"/>
      <c r="T3" s="108"/>
    </row>
    <row r="4" spans="1:20" ht="14.45" customHeight="1" x14ac:dyDescent="0.25">
      <c r="A4" s="229" t="s">
        <v>189</v>
      </c>
      <c r="B4" s="229"/>
      <c r="C4" s="229"/>
      <c r="D4" s="229"/>
      <c r="E4" s="229"/>
      <c r="F4" s="229"/>
      <c r="G4" s="229"/>
      <c r="H4" s="229"/>
      <c r="I4" s="229"/>
      <c r="J4" s="117"/>
      <c r="K4" s="231" t="s">
        <v>189</v>
      </c>
      <c r="L4" s="231"/>
      <c r="M4" s="231"/>
      <c r="N4" s="231"/>
      <c r="O4" s="231"/>
      <c r="P4" s="231"/>
      <c r="Q4" s="231"/>
      <c r="R4" s="231"/>
      <c r="S4" s="231"/>
      <c r="T4" s="117"/>
    </row>
    <row r="5" spans="1:20" x14ac:dyDescent="0.25">
      <c r="A5" s="230" t="s">
        <v>15</v>
      </c>
      <c r="B5" s="230"/>
      <c r="C5" s="230"/>
      <c r="D5" s="230"/>
      <c r="E5" s="230"/>
      <c r="F5" s="230"/>
      <c r="G5" s="230"/>
      <c r="H5" s="230"/>
      <c r="I5" s="230"/>
      <c r="J5" s="108"/>
      <c r="K5" s="230" t="s">
        <v>32</v>
      </c>
      <c r="L5" s="230"/>
      <c r="M5" s="230"/>
      <c r="N5" s="230"/>
      <c r="O5" s="230"/>
      <c r="P5" s="230"/>
      <c r="Q5" s="230"/>
      <c r="R5" s="230"/>
      <c r="S5" s="230"/>
      <c r="T5" s="108"/>
    </row>
    <row r="6" spans="1:20" x14ac:dyDescent="0.25">
      <c r="A6" s="108"/>
      <c r="B6" s="108"/>
      <c r="C6" s="108"/>
      <c r="D6" s="108"/>
      <c r="E6" s="108"/>
      <c r="F6" s="108"/>
      <c r="G6" s="108"/>
      <c r="H6" s="186"/>
      <c r="I6" s="108"/>
      <c r="J6" s="108"/>
      <c r="K6" s="108"/>
      <c r="L6" s="117"/>
      <c r="M6" s="108"/>
      <c r="N6" s="108"/>
      <c r="O6" s="108"/>
      <c r="P6" s="108"/>
      <c r="Q6" s="108"/>
      <c r="R6" s="186"/>
      <c r="S6" s="108"/>
      <c r="T6" s="108"/>
    </row>
    <row r="7" spans="1:20" x14ac:dyDescent="0.25">
      <c r="A7" s="118"/>
      <c r="B7" s="4"/>
      <c r="C7" s="5">
        <v>2006</v>
      </c>
      <c r="D7" s="5">
        <v>2009</v>
      </c>
      <c r="E7" s="5">
        <v>2011</v>
      </c>
      <c r="F7" s="5">
        <v>2013</v>
      </c>
      <c r="G7" s="5">
        <v>2015</v>
      </c>
      <c r="H7" s="5">
        <v>2017</v>
      </c>
      <c r="I7" s="119">
        <v>2020</v>
      </c>
      <c r="J7" s="108"/>
      <c r="K7" s="118"/>
      <c r="L7" s="4"/>
      <c r="M7" s="5">
        <v>2006</v>
      </c>
      <c r="N7" s="5">
        <v>2009</v>
      </c>
      <c r="O7" s="5">
        <v>2011</v>
      </c>
      <c r="P7" s="5">
        <v>2013</v>
      </c>
      <c r="Q7" s="5">
        <v>2015</v>
      </c>
      <c r="R7" s="5">
        <v>2017</v>
      </c>
      <c r="S7" s="119">
        <v>2020</v>
      </c>
      <c r="T7" s="108"/>
    </row>
    <row r="8" spans="1:20" x14ac:dyDescent="0.25">
      <c r="A8" s="91"/>
      <c r="B8" s="113"/>
      <c r="C8" s="113"/>
      <c r="D8" s="104"/>
      <c r="E8" s="104"/>
      <c r="F8" s="104"/>
      <c r="G8" s="116"/>
      <c r="H8" s="116"/>
      <c r="I8" s="49"/>
      <c r="J8" s="108"/>
      <c r="K8" s="91"/>
      <c r="L8" s="113"/>
      <c r="M8" s="113"/>
      <c r="N8" s="104"/>
      <c r="O8" s="104"/>
      <c r="P8" s="104"/>
      <c r="Q8" s="116"/>
      <c r="R8" s="116"/>
      <c r="S8" s="49"/>
      <c r="T8" s="108"/>
    </row>
    <row r="9" spans="1:20" x14ac:dyDescent="0.25">
      <c r="A9" s="153" t="s">
        <v>79</v>
      </c>
      <c r="B9" s="102" t="s">
        <v>98</v>
      </c>
      <c r="C9" s="148">
        <v>60.111971639905363</v>
      </c>
      <c r="D9" s="148">
        <v>84.821390846444018</v>
      </c>
      <c r="E9" s="148">
        <v>85.494818788966981</v>
      </c>
      <c r="F9" s="148">
        <v>84.502187156539364</v>
      </c>
      <c r="G9" s="148">
        <v>85.681624962185964</v>
      </c>
      <c r="H9" s="148">
        <v>83.517986684663853</v>
      </c>
      <c r="I9" s="134">
        <v>80.1913347789353</v>
      </c>
      <c r="J9" s="108"/>
      <c r="K9" s="153" t="s">
        <v>79</v>
      </c>
      <c r="L9" s="102" t="s">
        <v>98</v>
      </c>
      <c r="M9" s="144">
        <v>12950646806</v>
      </c>
      <c r="N9" s="144">
        <v>20868616217</v>
      </c>
      <c r="O9" s="144">
        <v>21690531395</v>
      </c>
      <c r="P9" s="144">
        <v>25133001827</v>
      </c>
      <c r="Q9" s="144">
        <v>31260478843</v>
      </c>
      <c r="R9" s="144">
        <v>30845945015</v>
      </c>
      <c r="S9" s="155">
        <v>46396918151</v>
      </c>
      <c r="T9" s="108"/>
    </row>
    <row r="10" spans="1:20" x14ac:dyDescent="0.25">
      <c r="A10" s="153"/>
      <c r="B10" s="100" t="s">
        <v>66</v>
      </c>
      <c r="C10" s="148">
        <v>16.242948265147174</v>
      </c>
      <c r="D10" s="148">
        <v>2.5867670685039519</v>
      </c>
      <c r="E10" s="148">
        <v>0.9845951481906402</v>
      </c>
      <c r="F10" s="148">
        <v>0.85146451600013584</v>
      </c>
      <c r="G10" s="148">
        <v>1.4962468192224712</v>
      </c>
      <c r="H10" s="148">
        <v>0.78898060874287668</v>
      </c>
      <c r="I10" s="134">
        <v>0.74443590120958647</v>
      </c>
      <c r="J10" s="108"/>
      <c r="K10" s="153"/>
      <c r="L10" s="100" t="s">
        <v>66</v>
      </c>
      <c r="M10" s="144">
        <v>859977549.63935125</v>
      </c>
      <c r="N10" s="144">
        <v>2304380319.2360883</v>
      </c>
      <c r="O10" s="144">
        <v>2016184384.3367801</v>
      </c>
      <c r="P10" s="144">
        <v>1868182858.9855139</v>
      </c>
      <c r="Q10" s="144">
        <v>3226511142.5080514</v>
      </c>
      <c r="R10" s="144">
        <v>1434713915.3136249</v>
      </c>
      <c r="S10" s="155">
        <v>2874502494.7166348</v>
      </c>
      <c r="T10" s="108"/>
    </row>
    <row r="11" spans="1:20" x14ac:dyDescent="0.25">
      <c r="A11" s="153" t="s">
        <v>68</v>
      </c>
      <c r="B11" s="102" t="s">
        <v>98</v>
      </c>
      <c r="C11" s="148">
        <v>82.870289679762124</v>
      </c>
      <c r="D11" s="148">
        <v>86.991070591747047</v>
      </c>
      <c r="E11" s="148">
        <v>86.654881476333941</v>
      </c>
      <c r="F11" s="148">
        <v>89.393397301026368</v>
      </c>
      <c r="G11" s="148">
        <v>87.734829025711562</v>
      </c>
      <c r="H11" s="148">
        <v>86.384825926385702</v>
      </c>
      <c r="I11" s="134">
        <v>85.39326392775763</v>
      </c>
      <c r="J11" s="108"/>
      <c r="K11" s="153" t="s">
        <v>68</v>
      </c>
      <c r="L11" s="102" t="s">
        <v>98</v>
      </c>
      <c r="M11" s="144">
        <v>24436881090</v>
      </c>
      <c r="N11" s="144">
        <v>32204533163</v>
      </c>
      <c r="O11" s="144">
        <v>44940093780</v>
      </c>
      <c r="P11" s="144">
        <v>66935288753</v>
      </c>
      <c r="Q11" s="144">
        <v>86115963883</v>
      </c>
      <c r="R11" s="144">
        <v>77950763084</v>
      </c>
      <c r="S11" s="155">
        <v>96938546321</v>
      </c>
      <c r="T11" s="108"/>
    </row>
    <row r="12" spans="1:20" x14ac:dyDescent="0.25">
      <c r="A12" s="153"/>
      <c r="B12" s="100" t="s">
        <v>66</v>
      </c>
      <c r="C12" s="148">
        <v>2.0025431145459556</v>
      </c>
      <c r="D12" s="148">
        <v>2.2553678091463807</v>
      </c>
      <c r="E12" s="148">
        <v>0.79937252605335596</v>
      </c>
      <c r="F12" s="148">
        <v>0.75077990556163554</v>
      </c>
      <c r="G12" s="148">
        <v>1.0695845591462461</v>
      </c>
      <c r="H12" s="148">
        <v>0.70950330635314052</v>
      </c>
      <c r="I12" s="134">
        <v>0.99006906187309729</v>
      </c>
      <c r="J12" s="108"/>
      <c r="K12" s="153"/>
      <c r="L12" s="100" t="s">
        <v>66</v>
      </c>
      <c r="M12" s="144">
        <v>2202122767.8155737</v>
      </c>
      <c r="N12" s="144">
        <v>5151426878.7018127</v>
      </c>
      <c r="O12" s="144">
        <v>4198564614.0331545</v>
      </c>
      <c r="P12" s="144">
        <v>6304441865.1389599</v>
      </c>
      <c r="Q12" s="144">
        <v>14675339635.427006</v>
      </c>
      <c r="R12" s="144">
        <v>3361367058.1414948</v>
      </c>
      <c r="S12" s="155">
        <v>7915697277.3057671</v>
      </c>
      <c r="T12" s="108"/>
    </row>
    <row r="13" spans="1:20" x14ac:dyDescent="0.25">
      <c r="A13" s="153" t="s">
        <v>69</v>
      </c>
      <c r="B13" s="102" t="s">
        <v>98</v>
      </c>
      <c r="C13" s="148">
        <v>86.889593751555367</v>
      </c>
      <c r="D13" s="148">
        <v>86.882902514875411</v>
      </c>
      <c r="E13" s="148">
        <v>89.718241272450598</v>
      </c>
      <c r="F13" s="148">
        <v>88.925123112698472</v>
      </c>
      <c r="G13" s="148">
        <v>86.407908878428898</v>
      </c>
      <c r="H13" s="148">
        <v>88.57047195882906</v>
      </c>
      <c r="I13" s="134">
        <v>83.072656587945403</v>
      </c>
      <c r="J13" s="108"/>
      <c r="K13" s="153" t="s">
        <v>69</v>
      </c>
      <c r="L13" s="102" t="s">
        <v>98</v>
      </c>
      <c r="M13" s="144">
        <v>67740703618</v>
      </c>
      <c r="N13" s="144">
        <v>78206931550</v>
      </c>
      <c r="O13" s="144">
        <v>113038252458</v>
      </c>
      <c r="P13" s="144">
        <v>140225059493</v>
      </c>
      <c r="Q13" s="144">
        <v>148965228348</v>
      </c>
      <c r="R13" s="144">
        <v>179352533929</v>
      </c>
      <c r="S13" s="155">
        <v>196129794596</v>
      </c>
      <c r="T13" s="108"/>
    </row>
    <row r="14" spans="1:20" x14ac:dyDescent="0.25">
      <c r="A14" s="153"/>
      <c r="B14" s="100" t="s">
        <v>66</v>
      </c>
      <c r="C14" s="148">
        <v>1.202479707283584</v>
      </c>
      <c r="D14" s="148">
        <v>1.0043282893597794</v>
      </c>
      <c r="E14" s="148">
        <v>0.76896507762774402</v>
      </c>
      <c r="F14" s="148">
        <v>0.74469095742217861</v>
      </c>
      <c r="G14" s="148">
        <v>0.71553948271478185</v>
      </c>
      <c r="H14" s="148">
        <v>0.93375641451981739</v>
      </c>
      <c r="I14" s="134">
        <v>1.0836949321284648</v>
      </c>
      <c r="J14" s="108"/>
      <c r="K14" s="153"/>
      <c r="L14" s="100" t="s">
        <v>66</v>
      </c>
      <c r="M14" s="144">
        <v>4154716207.2001662</v>
      </c>
      <c r="N14" s="144">
        <v>8167738707.6835918</v>
      </c>
      <c r="O14" s="144">
        <v>15701785516.851048</v>
      </c>
      <c r="P14" s="144">
        <v>12668964447.050879</v>
      </c>
      <c r="Q14" s="144">
        <v>14576719540.669687</v>
      </c>
      <c r="R14" s="144">
        <v>14727101548.376869</v>
      </c>
      <c r="S14" s="155">
        <v>15280190579.094088</v>
      </c>
      <c r="T14" s="108"/>
    </row>
    <row r="15" spans="1:20" x14ac:dyDescent="0.25">
      <c r="A15" s="153" t="s">
        <v>70</v>
      </c>
      <c r="B15" s="102" t="s">
        <v>98</v>
      </c>
      <c r="C15" s="148">
        <v>89.674082056547746</v>
      </c>
      <c r="D15" s="148">
        <v>89.761663673105517</v>
      </c>
      <c r="E15" s="148">
        <v>87.23900231882557</v>
      </c>
      <c r="F15" s="148">
        <v>88.985179475125292</v>
      </c>
      <c r="G15" s="148">
        <v>86.060639683113379</v>
      </c>
      <c r="H15" s="148">
        <v>87.257429807631993</v>
      </c>
      <c r="I15" s="134">
        <v>81.544249671956749</v>
      </c>
      <c r="J15" s="108"/>
      <c r="K15" s="153" t="s">
        <v>70</v>
      </c>
      <c r="L15" s="102" t="s">
        <v>98</v>
      </c>
      <c r="M15" s="144">
        <v>32511123178</v>
      </c>
      <c r="N15" s="144">
        <v>33181277160</v>
      </c>
      <c r="O15" s="144">
        <v>41284334664</v>
      </c>
      <c r="P15" s="144">
        <v>53426434602</v>
      </c>
      <c r="Q15" s="144">
        <v>58690769516</v>
      </c>
      <c r="R15" s="144">
        <v>66002306972</v>
      </c>
      <c r="S15" s="155">
        <v>70403960096</v>
      </c>
      <c r="T15" s="108"/>
    </row>
    <row r="16" spans="1:20" x14ac:dyDescent="0.25">
      <c r="A16" s="153"/>
      <c r="B16" s="100" t="s">
        <v>66</v>
      </c>
      <c r="C16" s="148">
        <v>1.1011518502387097</v>
      </c>
      <c r="D16" s="148">
        <v>1.0880259279388635</v>
      </c>
      <c r="E16" s="148">
        <v>0.75202493535826376</v>
      </c>
      <c r="F16" s="148">
        <v>0.58409294399351808</v>
      </c>
      <c r="G16" s="148">
        <v>0.74388748733868926</v>
      </c>
      <c r="H16" s="148">
        <v>0.79797844470774137</v>
      </c>
      <c r="I16" s="134">
        <v>0.73362077708465523</v>
      </c>
      <c r="J16" s="108"/>
      <c r="K16" s="153"/>
      <c r="L16" s="100" t="s">
        <v>66</v>
      </c>
      <c r="M16" s="144">
        <v>2620660160.5824633</v>
      </c>
      <c r="N16" s="144">
        <v>2590548117.9820757</v>
      </c>
      <c r="O16" s="144">
        <v>2669542411.5588598</v>
      </c>
      <c r="P16" s="144">
        <v>3653876941.4700928</v>
      </c>
      <c r="Q16" s="144">
        <v>3042060102.0983548</v>
      </c>
      <c r="R16" s="144">
        <v>5390011694.264699</v>
      </c>
      <c r="S16" s="155">
        <v>4010544641.7244282</v>
      </c>
      <c r="T16" s="108"/>
    </row>
    <row r="17" spans="1:20" x14ac:dyDescent="0.25">
      <c r="A17" s="153" t="s">
        <v>71</v>
      </c>
      <c r="B17" s="102" t="s">
        <v>98</v>
      </c>
      <c r="C17" s="148">
        <v>84.87840193390042</v>
      </c>
      <c r="D17" s="148">
        <v>84.852691454165424</v>
      </c>
      <c r="E17" s="148">
        <v>85.148756353256971</v>
      </c>
      <c r="F17" s="148">
        <v>88.035854316119767</v>
      </c>
      <c r="G17" s="148">
        <v>83.385905322148375</v>
      </c>
      <c r="H17" s="148">
        <v>84.697105159363431</v>
      </c>
      <c r="I17" s="134">
        <v>78.73068774444333</v>
      </c>
      <c r="J17" s="108"/>
      <c r="K17" s="153" t="s">
        <v>71</v>
      </c>
      <c r="L17" s="102" t="s">
        <v>98</v>
      </c>
      <c r="M17" s="144">
        <v>54819955168</v>
      </c>
      <c r="N17" s="144">
        <v>69307030969</v>
      </c>
      <c r="O17" s="144">
        <v>81845121411</v>
      </c>
      <c r="P17" s="144">
        <v>115117441649</v>
      </c>
      <c r="Q17" s="144">
        <v>127917633189</v>
      </c>
      <c r="R17" s="144">
        <v>131236819036</v>
      </c>
      <c r="S17" s="155">
        <v>151616513245</v>
      </c>
      <c r="T17" s="108"/>
    </row>
    <row r="18" spans="1:20" x14ac:dyDescent="0.25">
      <c r="A18" s="153"/>
      <c r="B18" s="100" t="s">
        <v>66</v>
      </c>
      <c r="C18" s="148">
        <v>1.2582280965881516</v>
      </c>
      <c r="D18" s="148">
        <v>1.5704451273507347</v>
      </c>
      <c r="E18" s="148">
        <v>0.72587940162641595</v>
      </c>
      <c r="F18" s="148">
        <v>0.63184888472295653</v>
      </c>
      <c r="G18" s="148">
        <v>0.69119711937159345</v>
      </c>
      <c r="H18" s="148">
        <v>1.3495467846769045</v>
      </c>
      <c r="I18" s="134">
        <v>0.93783158979400438</v>
      </c>
      <c r="J18" s="108"/>
      <c r="K18" s="153"/>
      <c r="L18" s="100" t="s">
        <v>66</v>
      </c>
      <c r="M18" s="144">
        <v>5281481446.9559193</v>
      </c>
      <c r="N18" s="144">
        <v>5138595992.9618645</v>
      </c>
      <c r="O18" s="144">
        <v>7375258765.6483259</v>
      </c>
      <c r="P18" s="144">
        <v>10217518206.42313</v>
      </c>
      <c r="Q18" s="144">
        <v>4658750266.4449205</v>
      </c>
      <c r="R18" s="144">
        <v>12584778663.945898</v>
      </c>
      <c r="S18" s="155">
        <v>10324064213.140436</v>
      </c>
      <c r="T18" s="108"/>
    </row>
    <row r="19" spans="1:20" x14ac:dyDescent="0.25">
      <c r="A19" s="153" t="s">
        <v>72</v>
      </c>
      <c r="B19" s="102" t="s">
        <v>98</v>
      </c>
      <c r="C19" s="148">
        <v>82.161848529217252</v>
      </c>
      <c r="D19" s="148">
        <v>81.670723770490753</v>
      </c>
      <c r="E19" s="148">
        <v>79.683317247945851</v>
      </c>
      <c r="F19" s="148">
        <v>81.07818872717651</v>
      </c>
      <c r="G19" s="148">
        <v>79.396661413727372</v>
      </c>
      <c r="H19" s="148">
        <v>79.064309915576189</v>
      </c>
      <c r="I19" s="134">
        <v>77.520371798944325</v>
      </c>
      <c r="J19" s="108"/>
      <c r="K19" s="153" t="s">
        <v>72</v>
      </c>
      <c r="L19" s="102" t="s">
        <v>98</v>
      </c>
      <c r="M19" s="144">
        <v>152623294293</v>
      </c>
      <c r="N19" s="144">
        <v>198152309842</v>
      </c>
      <c r="O19" s="144">
        <v>222554603099</v>
      </c>
      <c r="P19" s="144">
        <v>299026599700</v>
      </c>
      <c r="Q19" s="144">
        <v>342871870431</v>
      </c>
      <c r="R19" s="144">
        <v>406415946226</v>
      </c>
      <c r="S19" s="155">
        <v>409644338152</v>
      </c>
      <c r="T19" s="108"/>
    </row>
    <row r="20" spans="1:20" x14ac:dyDescent="0.25">
      <c r="A20" s="153"/>
      <c r="B20" s="100" t="s">
        <v>66</v>
      </c>
      <c r="C20" s="148">
        <v>0.80407797992210028</v>
      </c>
      <c r="D20" s="148">
        <v>1.0936957172436776</v>
      </c>
      <c r="E20" s="148">
        <v>0.85871597749195439</v>
      </c>
      <c r="F20" s="148">
        <v>1.3042552944158567</v>
      </c>
      <c r="G20" s="148">
        <v>0.63461864275519608</v>
      </c>
      <c r="H20" s="148">
        <v>0.55672787560997394</v>
      </c>
      <c r="I20" s="134">
        <v>0.63672175254157637</v>
      </c>
      <c r="J20" s="108"/>
      <c r="K20" s="153"/>
      <c r="L20" s="100" t="s">
        <v>66</v>
      </c>
      <c r="M20" s="144">
        <v>6241518614.8740396</v>
      </c>
      <c r="N20" s="144">
        <v>16781267205.765026</v>
      </c>
      <c r="O20" s="144">
        <v>12397338660.838589</v>
      </c>
      <c r="P20" s="144">
        <v>22515007606.75275</v>
      </c>
      <c r="Q20" s="144">
        <v>14019278645.433043</v>
      </c>
      <c r="R20" s="144">
        <v>12322876309.3645</v>
      </c>
      <c r="S20" s="155">
        <v>15907255400.719885</v>
      </c>
      <c r="T20" s="108"/>
    </row>
    <row r="21" spans="1:20" x14ac:dyDescent="0.25">
      <c r="A21" s="153" t="s">
        <v>3</v>
      </c>
      <c r="B21" s="102" t="s">
        <v>98</v>
      </c>
      <c r="C21" s="148">
        <v>88.328624262681927</v>
      </c>
      <c r="D21" s="148">
        <v>85.436071310066524</v>
      </c>
      <c r="E21" s="148">
        <v>85.998327050447628</v>
      </c>
      <c r="F21" s="148">
        <v>86.629868733841832</v>
      </c>
      <c r="G21" s="148">
        <v>85.966786213860118</v>
      </c>
      <c r="H21" s="148">
        <v>86.062661483091091</v>
      </c>
      <c r="I21" s="134">
        <v>82.695971354347961</v>
      </c>
      <c r="J21" s="108"/>
      <c r="K21" s="153" t="s">
        <v>3</v>
      </c>
      <c r="L21" s="102" t="s">
        <v>98</v>
      </c>
      <c r="M21" s="144">
        <v>983132376252</v>
      </c>
      <c r="N21" s="144">
        <v>1202967409547</v>
      </c>
      <c r="O21" s="144">
        <v>1324317136364</v>
      </c>
      <c r="P21" s="144">
        <v>1729292498799</v>
      </c>
      <c r="Q21" s="144">
        <v>1983132800796</v>
      </c>
      <c r="R21" s="144">
        <v>2358969907147</v>
      </c>
      <c r="S21" s="155">
        <v>2602002071631</v>
      </c>
      <c r="T21" s="108"/>
    </row>
    <row r="22" spans="1:20" x14ac:dyDescent="0.25">
      <c r="A22" s="153"/>
      <c r="B22" s="100" t="s">
        <v>66</v>
      </c>
      <c r="C22" s="148">
        <v>0.44987149947068067</v>
      </c>
      <c r="D22" s="148">
        <v>1.2783117117781435</v>
      </c>
      <c r="E22" s="148">
        <v>0.59970631518435358</v>
      </c>
      <c r="F22" s="148">
        <v>0.46701670945400486</v>
      </c>
      <c r="G22" s="148">
        <v>0.36483041174198572</v>
      </c>
      <c r="H22" s="148">
        <v>0.38795054105665389</v>
      </c>
      <c r="I22" s="134">
        <v>0.43243693947327916</v>
      </c>
      <c r="J22" s="108"/>
      <c r="K22" s="153"/>
      <c r="L22" s="100" t="s">
        <v>66</v>
      </c>
      <c r="M22" s="144">
        <v>40690294946.719307</v>
      </c>
      <c r="N22" s="144">
        <v>44362703618.586197</v>
      </c>
      <c r="O22" s="144">
        <v>71535843227.656952</v>
      </c>
      <c r="P22" s="144">
        <v>70013202525.897888</v>
      </c>
      <c r="Q22" s="144">
        <v>60235358628.223251</v>
      </c>
      <c r="R22" s="144">
        <v>87094980531.513962</v>
      </c>
      <c r="S22" s="155">
        <v>90644574673.292587</v>
      </c>
      <c r="T22" s="108"/>
    </row>
    <row r="23" spans="1:20" x14ac:dyDescent="0.25">
      <c r="A23" s="153" t="s">
        <v>73</v>
      </c>
      <c r="B23" s="102" t="s">
        <v>98</v>
      </c>
      <c r="C23" s="148">
        <v>84.962294542675139</v>
      </c>
      <c r="D23" s="148">
        <v>85.311725620606637</v>
      </c>
      <c r="E23" s="148">
        <v>83.245088055418478</v>
      </c>
      <c r="F23" s="148">
        <v>83.948026116971818</v>
      </c>
      <c r="G23" s="148">
        <v>83.718197416353817</v>
      </c>
      <c r="H23" s="148">
        <v>82.221877307201467</v>
      </c>
      <c r="I23" s="134">
        <v>80.312950762808157</v>
      </c>
      <c r="J23" s="108"/>
      <c r="K23" s="153" t="s">
        <v>73</v>
      </c>
      <c r="L23" s="102" t="s">
        <v>98</v>
      </c>
      <c r="M23" s="144">
        <v>77344415857</v>
      </c>
      <c r="N23" s="144">
        <v>96810599666</v>
      </c>
      <c r="O23" s="144">
        <v>110604786326</v>
      </c>
      <c r="P23" s="144">
        <v>135402825182</v>
      </c>
      <c r="Q23" s="144">
        <v>162263180324</v>
      </c>
      <c r="R23" s="144">
        <v>167596073827</v>
      </c>
      <c r="S23" s="155">
        <v>198833830662</v>
      </c>
      <c r="T23" s="108"/>
    </row>
    <row r="24" spans="1:20" x14ac:dyDescent="0.25">
      <c r="A24" s="153"/>
      <c r="B24" s="100" t="s">
        <v>66</v>
      </c>
      <c r="C24" s="148">
        <v>0.8751362682619519</v>
      </c>
      <c r="D24" s="148">
        <v>1.1846747737902052</v>
      </c>
      <c r="E24" s="148">
        <v>1.8481241317750265</v>
      </c>
      <c r="F24" s="148">
        <v>1.558571118038039</v>
      </c>
      <c r="G24" s="148">
        <v>0.69047694530887516</v>
      </c>
      <c r="H24" s="148">
        <v>0.81137417664608191</v>
      </c>
      <c r="I24" s="134">
        <v>0.77124477316631757</v>
      </c>
      <c r="J24" s="108"/>
      <c r="K24" s="153"/>
      <c r="L24" s="100" t="s">
        <v>66</v>
      </c>
      <c r="M24" s="144">
        <v>4332835640.2082262</v>
      </c>
      <c r="N24" s="144">
        <v>8143806135.1052074</v>
      </c>
      <c r="O24" s="144">
        <v>13613246860.103792</v>
      </c>
      <c r="P24" s="144">
        <v>10309467495.947472</v>
      </c>
      <c r="Q24" s="144">
        <v>7181141006.222271</v>
      </c>
      <c r="R24" s="144">
        <v>5823717523.0323811</v>
      </c>
      <c r="S24" s="155">
        <v>15718173472.355083</v>
      </c>
      <c r="T24" s="108"/>
    </row>
    <row r="25" spans="1:20" x14ac:dyDescent="0.25">
      <c r="A25" s="153" t="s">
        <v>74</v>
      </c>
      <c r="B25" s="102" t="s">
        <v>98</v>
      </c>
      <c r="C25" s="148">
        <v>86.384590124332149</v>
      </c>
      <c r="D25" s="148">
        <v>86.759337867476745</v>
      </c>
      <c r="E25" s="148">
        <v>85.886858011529696</v>
      </c>
      <c r="F25" s="148">
        <v>83.495415646266053</v>
      </c>
      <c r="G25" s="148">
        <v>84.445780237783978</v>
      </c>
      <c r="H25" s="148">
        <v>85.090544437717668</v>
      </c>
      <c r="I25" s="134">
        <v>82.14186904473388</v>
      </c>
      <c r="J25" s="108"/>
      <c r="K25" s="153" t="s">
        <v>74</v>
      </c>
      <c r="L25" s="102" t="s">
        <v>98</v>
      </c>
      <c r="M25" s="144">
        <v>76641109999</v>
      </c>
      <c r="N25" s="144">
        <v>98072831799</v>
      </c>
      <c r="O25" s="144">
        <v>106995737852</v>
      </c>
      <c r="P25" s="144">
        <v>137755238194</v>
      </c>
      <c r="Q25" s="144">
        <v>160950304162</v>
      </c>
      <c r="R25" s="144">
        <v>186464481454</v>
      </c>
      <c r="S25" s="155">
        <v>220828491062</v>
      </c>
      <c r="T25" s="108"/>
    </row>
    <row r="26" spans="1:20" x14ac:dyDescent="0.25">
      <c r="A26" s="153"/>
      <c r="B26" s="100" t="s">
        <v>66</v>
      </c>
      <c r="C26" s="148">
        <v>0.94890052503643851</v>
      </c>
      <c r="D26" s="148">
        <v>1.3916166430007708</v>
      </c>
      <c r="E26" s="148">
        <v>0.78884156496814439</v>
      </c>
      <c r="F26" s="148">
        <v>0.64738791199245027</v>
      </c>
      <c r="G26" s="148">
        <v>0.70756075696826859</v>
      </c>
      <c r="H26" s="148">
        <v>0.51940927315398278</v>
      </c>
      <c r="I26" s="134">
        <v>1.1932779091868126</v>
      </c>
      <c r="J26" s="108"/>
      <c r="K26" s="153"/>
      <c r="L26" s="100" t="s">
        <v>66</v>
      </c>
      <c r="M26" s="144">
        <v>4717205612.9603119</v>
      </c>
      <c r="N26" s="144">
        <v>10693024469.72645</v>
      </c>
      <c r="O26" s="144">
        <v>8007049668.3687916</v>
      </c>
      <c r="P26" s="144">
        <v>10123581957.557745</v>
      </c>
      <c r="Q26" s="144">
        <v>8540808311.2045794</v>
      </c>
      <c r="R26" s="144">
        <v>8846427081.3416843</v>
      </c>
      <c r="S26" s="155">
        <v>18092117928.968227</v>
      </c>
      <c r="T26" s="108"/>
    </row>
    <row r="27" spans="1:20" x14ac:dyDescent="0.25">
      <c r="A27" s="153" t="s">
        <v>97</v>
      </c>
      <c r="B27" s="102" t="s">
        <v>98</v>
      </c>
      <c r="C27" s="129" t="s">
        <v>126</v>
      </c>
      <c r="D27" s="129" t="s">
        <v>126</v>
      </c>
      <c r="E27" s="129" t="s">
        <v>126</v>
      </c>
      <c r="F27" s="129" t="s">
        <v>126</v>
      </c>
      <c r="G27" s="129" t="s">
        <v>126</v>
      </c>
      <c r="H27" s="148">
        <v>80.483312334753322</v>
      </c>
      <c r="I27" s="134">
        <v>77.734724180194533</v>
      </c>
      <c r="J27" s="108"/>
      <c r="K27" s="153" t="s">
        <v>97</v>
      </c>
      <c r="L27" s="102" t="s">
        <v>98</v>
      </c>
      <c r="M27" s="129" t="s">
        <v>126</v>
      </c>
      <c r="N27" s="129" t="s">
        <v>126</v>
      </c>
      <c r="O27" s="129" t="s">
        <v>126</v>
      </c>
      <c r="P27" s="129" t="s">
        <v>126</v>
      </c>
      <c r="Q27" s="129" t="s">
        <v>126</v>
      </c>
      <c r="R27" s="144">
        <v>70367049910</v>
      </c>
      <c r="S27" s="155">
        <v>79028277331</v>
      </c>
      <c r="T27" s="108"/>
    </row>
    <row r="28" spans="1:20" x14ac:dyDescent="0.25">
      <c r="A28" s="153"/>
      <c r="B28" s="100" t="s">
        <v>66</v>
      </c>
      <c r="C28" s="97"/>
      <c r="D28" s="97"/>
      <c r="E28" s="97"/>
      <c r="F28" s="97"/>
      <c r="G28" s="97"/>
      <c r="H28" s="148">
        <v>1.2223759631331543</v>
      </c>
      <c r="I28" s="134">
        <v>1.1946109114839767</v>
      </c>
      <c r="J28" s="108"/>
      <c r="K28" s="153"/>
      <c r="L28" s="100" t="s">
        <v>66</v>
      </c>
      <c r="M28" s="97"/>
      <c r="N28" s="97"/>
      <c r="O28" s="97"/>
      <c r="P28" s="97"/>
      <c r="Q28" s="97"/>
      <c r="R28" s="144">
        <v>4197184479.4353242</v>
      </c>
      <c r="S28" s="155">
        <v>7227953019.2153893</v>
      </c>
      <c r="T28" s="108"/>
    </row>
    <row r="29" spans="1:20" x14ac:dyDescent="0.25">
      <c r="A29" s="153" t="s">
        <v>80</v>
      </c>
      <c r="B29" s="102" t="s">
        <v>98</v>
      </c>
      <c r="C29" s="148">
        <v>83.008278237488227</v>
      </c>
      <c r="D29" s="148">
        <v>82.679824777505786</v>
      </c>
      <c r="E29" s="148">
        <v>82.806974553497597</v>
      </c>
      <c r="F29" s="148">
        <v>82.817531846760843</v>
      </c>
      <c r="G29" s="148">
        <v>81.922376867168438</v>
      </c>
      <c r="H29" s="148">
        <v>81.458256900059652</v>
      </c>
      <c r="I29" s="134">
        <v>79.493947818898164</v>
      </c>
      <c r="J29" s="108"/>
      <c r="K29" s="153" t="s">
        <v>80</v>
      </c>
      <c r="L29" s="102" t="s">
        <v>98</v>
      </c>
      <c r="M29" s="144">
        <v>158596882095</v>
      </c>
      <c r="N29" s="144">
        <v>191602000536</v>
      </c>
      <c r="O29" s="144">
        <v>228059928846</v>
      </c>
      <c r="P29" s="144">
        <v>262012776949</v>
      </c>
      <c r="Q29" s="144">
        <v>323977313732</v>
      </c>
      <c r="R29" s="144">
        <v>312369243754</v>
      </c>
      <c r="S29" s="155">
        <v>327890230353</v>
      </c>
      <c r="T29" s="108"/>
    </row>
    <row r="30" spans="1:20" x14ac:dyDescent="0.25">
      <c r="A30" s="153"/>
      <c r="B30" s="100" t="s">
        <v>66</v>
      </c>
      <c r="C30" s="148">
        <v>0.64088349593457572</v>
      </c>
      <c r="D30" s="148">
        <v>0.67185877586205367</v>
      </c>
      <c r="E30" s="148">
        <v>0.97854267650324855</v>
      </c>
      <c r="F30" s="148">
        <v>0.56270798964278235</v>
      </c>
      <c r="G30" s="148">
        <v>0.54672801152390071</v>
      </c>
      <c r="H30" s="148">
        <v>0.75850013406772454</v>
      </c>
      <c r="I30" s="134">
        <v>0.68346722746620392</v>
      </c>
      <c r="J30" s="108"/>
      <c r="K30" s="153"/>
      <c r="L30" s="100" t="s">
        <v>66</v>
      </c>
      <c r="M30" s="144">
        <v>6217331188.5774097</v>
      </c>
      <c r="N30" s="144">
        <v>8533009575.6176252</v>
      </c>
      <c r="O30" s="144">
        <v>21824244593.040401</v>
      </c>
      <c r="P30" s="144">
        <v>12987564831.397146</v>
      </c>
      <c r="Q30" s="144">
        <v>14891685388.020018</v>
      </c>
      <c r="R30" s="144">
        <v>21976058335.07653</v>
      </c>
      <c r="S30" s="155">
        <v>16165225037.321299</v>
      </c>
      <c r="T30" s="108"/>
    </row>
    <row r="31" spans="1:20" x14ac:dyDescent="0.25">
      <c r="A31" s="153" t="s">
        <v>75</v>
      </c>
      <c r="B31" s="102" t="s">
        <v>98</v>
      </c>
      <c r="C31" s="148">
        <v>85.372112271561519</v>
      </c>
      <c r="D31" s="148">
        <v>87.223143626334831</v>
      </c>
      <c r="E31" s="148">
        <v>84.66635621906002</v>
      </c>
      <c r="F31" s="148">
        <v>85.870461041694526</v>
      </c>
      <c r="G31" s="148">
        <v>83.425688426647355</v>
      </c>
      <c r="H31" s="148">
        <v>85.881976177358908</v>
      </c>
      <c r="I31" s="134">
        <v>78.330240287206081</v>
      </c>
      <c r="J31" s="108"/>
      <c r="K31" s="153" t="s">
        <v>75</v>
      </c>
      <c r="L31" s="102" t="s">
        <v>98</v>
      </c>
      <c r="M31" s="144">
        <v>69762827309</v>
      </c>
      <c r="N31" s="144">
        <v>77343560964</v>
      </c>
      <c r="O31" s="144">
        <v>98405404082</v>
      </c>
      <c r="P31" s="144">
        <v>125976976656</v>
      </c>
      <c r="Q31" s="144">
        <v>142611823185</v>
      </c>
      <c r="R31" s="144">
        <v>176777771414</v>
      </c>
      <c r="S31" s="155">
        <v>163104754789</v>
      </c>
      <c r="T31" s="108"/>
    </row>
    <row r="32" spans="1:20" x14ac:dyDescent="0.25">
      <c r="A32" s="153"/>
      <c r="B32" s="100" t="s">
        <v>66</v>
      </c>
      <c r="C32" s="148">
        <v>1.3103483052094778</v>
      </c>
      <c r="D32" s="148">
        <v>0.95255560958521535</v>
      </c>
      <c r="E32" s="148">
        <v>0.9143430197176422</v>
      </c>
      <c r="F32" s="148">
        <v>0.73214499569276192</v>
      </c>
      <c r="G32" s="148">
        <v>1.8800051268539331</v>
      </c>
      <c r="H32" s="148">
        <v>0.57457727851564355</v>
      </c>
      <c r="I32" s="134">
        <v>1.1591702518209341</v>
      </c>
      <c r="J32" s="108"/>
      <c r="K32" s="153"/>
      <c r="L32" s="100" t="s">
        <v>66</v>
      </c>
      <c r="M32" s="144">
        <v>3798503923.9324265</v>
      </c>
      <c r="N32" s="144">
        <v>7871976987.2243366</v>
      </c>
      <c r="O32" s="144">
        <v>13238214010.844498</v>
      </c>
      <c r="P32" s="144">
        <v>7229272976.3138723</v>
      </c>
      <c r="Q32" s="144">
        <v>6947827265.8309603</v>
      </c>
      <c r="R32" s="144">
        <v>9509801372.567709</v>
      </c>
      <c r="S32" s="155">
        <v>9318965998.2297039</v>
      </c>
      <c r="T32" s="108"/>
    </row>
    <row r="33" spans="1:20" x14ac:dyDescent="0.25">
      <c r="A33" s="153" t="s">
        <v>78</v>
      </c>
      <c r="B33" s="102" t="s">
        <v>98</v>
      </c>
      <c r="C33" s="148">
        <v>85.480288978798953</v>
      </c>
      <c r="D33" s="148">
        <v>82.376169964485086</v>
      </c>
      <c r="E33" s="148">
        <v>84.549880581013952</v>
      </c>
      <c r="F33" s="148">
        <v>81.97811539023607</v>
      </c>
      <c r="G33" s="148">
        <v>83.256314717928674</v>
      </c>
      <c r="H33" s="148">
        <v>84.530954936474814</v>
      </c>
      <c r="I33" s="134">
        <v>79.593599840714958</v>
      </c>
      <c r="J33" s="108"/>
      <c r="K33" s="153" t="s">
        <v>78</v>
      </c>
      <c r="L33" s="102" t="s">
        <v>98</v>
      </c>
      <c r="M33" s="144">
        <v>28854109492</v>
      </c>
      <c r="N33" s="144">
        <v>30391109651</v>
      </c>
      <c r="O33" s="144">
        <v>42209248592</v>
      </c>
      <c r="P33" s="144">
        <v>48406271506</v>
      </c>
      <c r="Q33" s="144">
        <v>66188262950</v>
      </c>
      <c r="R33" s="144">
        <v>71544482628</v>
      </c>
      <c r="S33" s="155">
        <v>76207544328</v>
      </c>
      <c r="T33" s="108"/>
    </row>
    <row r="34" spans="1:20" x14ac:dyDescent="0.25">
      <c r="A34" s="153"/>
      <c r="B34" s="100" t="s">
        <v>66</v>
      </c>
      <c r="C34" s="148">
        <v>1.2649488428536737</v>
      </c>
      <c r="D34" s="148">
        <v>1.6347130770618259</v>
      </c>
      <c r="E34" s="148">
        <v>1.0057481251283027</v>
      </c>
      <c r="F34" s="148">
        <v>1.1867755737679651</v>
      </c>
      <c r="G34" s="148">
        <v>1.0193837703423125</v>
      </c>
      <c r="H34" s="148">
        <v>1.1033459240786261</v>
      </c>
      <c r="I34" s="134">
        <v>1.2210896887356251</v>
      </c>
      <c r="J34" s="108"/>
      <c r="K34" s="153"/>
      <c r="L34" s="100" t="s">
        <v>66</v>
      </c>
      <c r="M34" s="144">
        <v>1908952946.4473209</v>
      </c>
      <c r="N34" s="144">
        <v>6657722265.8519793</v>
      </c>
      <c r="O34" s="144">
        <v>5691911290.0710955</v>
      </c>
      <c r="P34" s="144">
        <v>3681332797.1621146</v>
      </c>
      <c r="Q34" s="144">
        <v>6250084853.1625767</v>
      </c>
      <c r="R34" s="144">
        <v>6220460436.5035353</v>
      </c>
      <c r="S34" s="155">
        <v>5030590394.3901014</v>
      </c>
      <c r="T34" s="108"/>
    </row>
    <row r="35" spans="1:20" x14ac:dyDescent="0.25">
      <c r="A35" s="153" t="s">
        <v>81</v>
      </c>
      <c r="B35" s="102" t="s">
        <v>98</v>
      </c>
      <c r="C35" s="148">
        <v>89.535335702401213</v>
      </c>
      <c r="D35" s="148">
        <v>85.29147186733303</v>
      </c>
      <c r="E35" s="148">
        <v>86.92699772439758</v>
      </c>
      <c r="F35" s="148">
        <v>85.780107840460005</v>
      </c>
      <c r="G35" s="148">
        <v>86.673039883397934</v>
      </c>
      <c r="H35" s="148">
        <v>86.958770726045842</v>
      </c>
      <c r="I35" s="134">
        <v>83.005393199540293</v>
      </c>
      <c r="J35" s="108"/>
      <c r="K35" s="153" t="s">
        <v>81</v>
      </c>
      <c r="L35" s="102" t="s">
        <v>98</v>
      </c>
      <c r="M35" s="144">
        <v>78409306819</v>
      </c>
      <c r="N35" s="144">
        <v>81015053959</v>
      </c>
      <c r="O35" s="144">
        <v>96109875140</v>
      </c>
      <c r="P35" s="144">
        <v>126273726489</v>
      </c>
      <c r="Q35" s="144">
        <v>141148878942</v>
      </c>
      <c r="R35" s="144">
        <v>181707520274</v>
      </c>
      <c r="S35" s="155">
        <v>185421831337</v>
      </c>
      <c r="T35" s="108"/>
    </row>
    <row r="36" spans="1:20" x14ac:dyDescent="0.25">
      <c r="A36" s="153"/>
      <c r="B36" s="100" t="s">
        <v>66</v>
      </c>
      <c r="C36" s="148">
        <v>0.79986340366679387</v>
      </c>
      <c r="D36" s="148">
        <v>1.1319635672005053</v>
      </c>
      <c r="E36" s="148">
        <v>0.71286888284479222</v>
      </c>
      <c r="F36" s="148">
        <v>0.7580292999966588</v>
      </c>
      <c r="G36" s="148">
        <v>0.47966058527548355</v>
      </c>
      <c r="H36" s="148">
        <v>0.67499122733123307</v>
      </c>
      <c r="I36" s="134">
        <v>1.0321434324320096</v>
      </c>
      <c r="J36" s="108"/>
      <c r="K36" s="153"/>
      <c r="L36" s="100" t="s">
        <v>66</v>
      </c>
      <c r="M36" s="144">
        <v>4713488096.6297359</v>
      </c>
      <c r="N36" s="144">
        <v>5238575655.295146</v>
      </c>
      <c r="O36" s="144">
        <v>7642955617.6699762</v>
      </c>
      <c r="P36" s="144">
        <v>10340756157.954462</v>
      </c>
      <c r="Q36" s="144">
        <v>6190027081.3620367</v>
      </c>
      <c r="R36" s="144">
        <v>10261418216.813948</v>
      </c>
      <c r="S36" s="155">
        <v>18607126527.998123</v>
      </c>
      <c r="T36" s="108"/>
    </row>
    <row r="37" spans="1:20" x14ac:dyDescent="0.25">
      <c r="A37" s="153" t="s">
        <v>76</v>
      </c>
      <c r="B37" s="102" t="s">
        <v>98</v>
      </c>
      <c r="C37" s="148">
        <v>88.446472859431012</v>
      </c>
      <c r="D37" s="148">
        <v>92.287268428879656</v>
      </c>
      <c r="E37" s="148">
        <v>88.136691760026409</v>
      </c>
      <c r="F37" s="148">
        <v>87.737708128377406</v>
      </c>
      <c r="G37" s="148">
        <v>89.135585889193209</v>
      </c>
      <c r="H37" s="148">
        <v>89.01499786527576</v>
      </c>
      <c r="I37" s="134">
        <v>85.779798935799676</v>
      </c>
      <c r="J37" s="108"/>
      <c r="K37" s="153" t="s">
        <v>76</v>
      </c>
      <c r="L37" s="102" t="s">
        <v>98</v>
      </c>
      <c r="M37" s="144">
        <v>9793712226</v>
      </c>
      <c r="N37" s="144">
        <v>14352185354</v>
      </c>
      <c r="O37" s="144">
        <v>18176701170</v>
      </c>
      <c r="P37" s="144">
        <v>21248086534</v>
      </c>
      <c r="Q37" s="144">
        <v>25692332468</v>
      </c>
      <c r="R37" s="144">
        <v>33948482262</v>
      </c>
      <c r="S37" s="155">
        <v>32598912327</v>
      </c>
      <c r="T37" s="108"/>
    </row>
    <row r="38" spans="1:20" x14ac:dyDescent="0.25">
      <c r="A38" s="153"/>
      <c r="B38" s="100" t="s">
        <v>66</v>
      </c>
      <c r="C38" s="148">
        <v>1.7218473890272465</v>
      </c>
      <c r="D38" s="148">
        <v>1.0225018674092166</v>
      </c>
      <c r="E38" s="148">
        <v>0.98824757636357297</v>
      </c>
      <c r="F38" s="148">
        <v>0.95930061622832974</v>
      </c>
      <c r="G38" s="148">
        <v>0.80588531757659476</v>
      </c>
      <c r="H38" s="148">
        <v>0.8304666555120892</v>
      </c>
      <c r="I38" s="134">
        <v>1.008063008588016</v>
      </c>
      <c r="J38" s="108"/>
      <c r="K38" s="153"/>
      <c r="L38" s="100" t="s">
        <v>66</v>
      </c>
      <c r="M38" s="144">
        <v>552988773.96095431</v>
      </c>
      <c r="N38" s="144">
        <v>2062571410.7555311</v>
      </c>
      <c r="O38" s="144">
        <v>1834765228.4104335</v>
      </c>
      <c r="P38" s="144">
        <v>1548771383.4278991</v>
      </c>
      <c r="Q38" s="144">
        <v>1658447518.8725853</v>
      </c>
      <c r="R38" s="144">
        <v>2705003642.8732557</v>
      </c>
      <c r="S38" s="155">
        <v>2168425685.6251807</v>
      </c>
      <c r="T38" s="108"/>
    </row>
    <row r="39" spans="1:20" x14ac:dyDescent="0.25">
      <c r="A39" s="153" t="s">
        <v>77</v>
      </c>
      <c r="B39" s="102" t="s">
        <v>98</v>
      </c>
      <c r="C39" s="148">
        <v>85.043754055392441</v>
      </c>
      <c r="D39" s="148">
        <v>85.436206712098169</v>
      </c>
      <c r="E39" s="148">
        <v>84.310689236059488</v>
      </c>
      <c r="F39" s="148">
        <v>85.945939588467709</v>
      </c>
      <c r="G39" s="148">
        <v>84.151600785783202</v>
      </c>
      <c r="H39" s="148">
        <v>87.475472133262812</v>
      </c>
      <c r="I39" s="134">
        <v>79.016866496847001</v>
      </c>
      <c r="J39" s="108"/>
      <c r="K39" s="153" t="s">
        <v>77</v>
      </c>
      <c r="L39" s="102" t="s">
        <v>98</v>
      </c>
      <c r="M39" s="144">
        <v>20486941236</v>
      </c>
      <c r="N39" s="144">
        <v>22296710484</v>
      </c>
      <c r="O39" s="144">
        <v>29081110661</v>
      </c>
      <c r="P39" s="144">
        <v>32748555910</v>
      </c>
      <c r="Q39" s="144">
        <v>41681342091</v>
      </c>
      <c r="R39" s="144">
        <v>50455331515</v>
      </c>
      <c r="S39" s="155">
        <v>56073580147</v>
      </c>
      <c r="T39" s="108"/>
    </row>
    <row r="40" spans="1:20" x14ac:dyDescent="0.25">
      <c r="A40" s="153"/>
      <c r="B40" s="100" t="s">
        <v>66</v>
      </c>
      <c r="C40" s="148">
        <v>1.9763283183645584</v>
      </c>
      <c r="D40" s="148">
        <v>3.7486486815710798</v>
      </c>
      <c r="E40" s="148">
        <v>0.8602633835916359</v>
      </c>
      <c r="F40" s="148">
        <v>0.89323519027629583</v>
      </c>
      <c r="G40" s="148">
        <v>1.3307927679696088</v>
      </c>
      <c r="H40" s="148">
        <v>0.83840860188534005</v>
      </c>
      <c r="I40" s="134">
        <v>1.3662221547507034</v>
      </c>
      <c r="J40" s="108"/>
      <c r="K40" s="153"/>
      <c r="L40" s="100" t="s">
        <v>66</v>
      </c>
      <c r="M40" s="144">
        <v>1750953916.7766964</v>
      </c>
      <c r="N40" s="144">
        <v>4943583324.8842659</v>
      </c>
      <c r="O40" s="144">
        <v>3733252197.5541787</v>
      </c>
      <c r="P40" s="144">
        <v>3032906277.0876765</v>
      </c>
      <c r="Q40" s="144">
        <v>3659285372.6223927</v>
      </c>
      <c r="R40" s="144">
        <v>2931875068.8153763</v>
      </c>
      <c r="S40" s="155">
        <v>3760255307.3265643</v>
      </c>
      <c r="T40" s="108"/>
    </row>
    <row r="41" spans="1:20" x14ac:dyDescent="0.25">
      <c r="A41" s="154" t="s">
        <v>4</v>
      </c>
      <c r="B41" s="102" t="s">
        <v>98</v>
      </c>
      <c r="C41" s="148">
        <v>86.454621583563195</v>
      </c>
      <c r="D41" s="148">
        <v>85.059944567316904</v>
      </c>
      <c r="E41" s="148">
        <v>85.109404207531682</v>
      </c>
      <c r="F41" s="148">
        <v>85.628093941231938</v>
      </c>
      <c r="G41" s="148">
        <v>84.678759398716721</v>
      </c>
      <c r="H41" s="148">
        <v>84.872979747046017</v>
      </c>
      <c r="I41" s="134">
        <f>+'9'!I9</f>
        <v>81.502782015382294</v>
      </c>
      <c r="J41" s="108"/>
      <c r="K41" s="154" t="s">
        <v>4</v>
      </c>
      <c r="L41" s="102" t="s">
        <v>98</v>
      </c>
      <c r="M41" s="138">
        <v>1848104285438</v>
      </c>
      <c r="N41" s="138">
        <v>2246772160861</v>
      </c>
      <c r="O41" s="138">
        <v>2579312865840</v>
      </c>
      <c r="P41" s="138">
        <v>3318980782243</v>
      </c>
      <c r="Q41" s="138">
        <v>3843468182860</v>
      </c>
      <c r="R41" s="138">
        <v>4502004658447</v>
      </c>
      <c r="S41" s="155">
        <f>+'9'!S9</f>
        <v>4913119594528</v>
      </c>
      <c r="T41" s="108"/>
    </row>
    <row r="42" spans="1:20" x14ac:dyDescent="0.25">
      <c r="A42" s="154"/>
      <c r="B42" s="100" t="s">
        <v>66</v>
      </c>
      <c r="C42" s="148">
        <v>0.36711803663636378</v>
      </c>
      <c r="D42" s="148">
        <v>0.69962401992426748</v>
      </c>
      <c r="E42" s="148">
        <v>0.35216149771709587</v>
      </c>
      <c r="F42" s="148">
        <v>0.30006950989220488</v>
      </c>
      <c r="G42" s="148">
        <v>0.23016233286813911</v>
      </c>
      <c r="H42" s="148">
        <v>0.23792399040042486</v>
      </c>
      <c r="I42" s="134">
        <f>+'9'!I10</f>
        <v>0.26716781906780307</v>
      </c>
      <c r="J42" s="108"/>
      <c r="K42" s="154"/>
      <c r="L42" s="100" t="s">
        <v>66</v>
      </c>
      <c r="M42" s="138">
        <v>43308320635.328606</v>
      </c>
      <c r="N42" s="138">
        <v>52888936605.048958</v>
      </c>
      <c r="O42" s="138">
        <v>81301465179.042938</v>
      </c>
      <c r="P42" s="138">
        <v>79322463824.161057</v>
      </c>
      <c r="Q42" s="138">
        <v>69152895892.916153</v>
      </c>
      <c r="R42" s="138">
        <v>94963893414.655197</v>
      </c>
      <c r="S42" s="155">
        <f>+'9'!S10</f>
        <v>101300128049.1156</v>
      </c>
      <c r="T42" s="108"/>
    </row>
    <row r="43" spans="1:20" x14ac:dyDescent="0.25">
      <c r="A43" s="121"/>
      <c r="B43" s="7"/>
      <c r="C43" s="7"/>
      <c r="D43" s="7"/>
      <c r="E43" s="7"/>
      <c r="F43" s="7"/>
      <c r="G43" s="8"/>
      <c r="H43" s="8"/>
      <c r="I43" s="35"/>
      <c r="J43" s="108"/>
      <c r="K43" s="121"/>
      <c r="L43" s="7"/>
      <c r="M43" s="7"/>
      <c r="N43" s="7"/>
      <c r="O43" s="7"/>
      <c r="P43" s="7"/>
      <c r="Q43" s="8"/>
      <c r="R43" s="8"/>
      <c r="S43" s="35"/>
      <c r="T43" s="108"/>
    </row>
    <row r="44" spans="1:20" ht="60.6" customHeight="1" x14ac:dyDescent="0.25">
      <c r="A44" s="219" t="s">
        <v>43</v>
      </c>
      <c r="B44" s="219"/>
      <c r="C44" s="219"/>
      <c r="D44" s="219"/>
      <c r="E44" s="219"/>
      <c r="F44" s="219"/>
      <c r="G44" s="219"/>
      <c r="H44" s="219"/>
      <c r="I44" s="219"/>
      <c r="J44" s="108"/>
      <c r="K44" s="219" t="s">
        <v>43</v>
      </c>
      <c r="L44" s="219"/>
      <c r="M44" s="219"/>
      <c r="N44" s="219"/>
      <c r="O44" s="219"/>
      <c r="P44" s="219"/>
      <c r="Q44" s="219"/>
      <c r="R44" s="219"/>
      <c r="S44" s="219"/>
      <c r="T44" s="108"/>
    </row>
    <row r="45" spans="1:20" ht="14.45" customHeight="1" x14ac:dyDescent="0.25">
      <c r="A45" s="218" t="s">
        <v>224</v>
      </c>
      <c r="B45" s="218"/>
      <c r="C45" s="218"/>
      <c r="D45" s="218"/>
      <c r="E45" s="218"/>
      <c r="F45" s="218"/>
      <c r="G45" s="218"/>
      <c r="H45" s="218"/>
      <c r="I45" s="218"/>
      <c r="J45" s="218"/>
      <c r="K45" s="218" t="s">
        <v>224</v>
      </c>
      <c r="L45" s="218"/>
      <c r="M45" s="218"/>
      <c r="N45" s="218"/>
      <c r="O45" s="218"/>
      <c r="P45" s="218"/>
      <c r="Q45" s="218"/>
      <c r="R45" s="218"/>
      <c r="S45" s="218"/>
      <c r="T45" s="218"/>
    </row>
    <row r="46" spans="1:20" ht="19.899999999999999" customHeight="1" x14ac:dyDescent="0.25">
      <c r="A46" s="220" t="s">
        <v>222</v>
      </c>
      <c r="B46" s="220"/>
      <c r="C46" s="220"/>
      <c r="D46" s="220"/>
      <c r="E46" s="220"/>
      <c r="F46" s="220"/>
      <c r="G46" s="220"/>
      <c r="H46" s="220"/>
      <c r="I46" s="220"/>
      <c r="J46" s="211"/>
      <c r="K46" s="220" t="s">
        <v>222</v>
      </c>
      <c r="L46" s="220"/>
      <c r="M46" s="220"/>
      <c r="N46" s="220"/>
      <c r="O46" s="220"/>
      <c r="P46" s="220"/>
      <c r="Q46" s="220"/>
      <c r="R46" s="220"/>
      <c r="S46" s="220"/>
      <c r="T46" s="211"/>
    </row>
    <row r="47" spans="1:20" ht="30.6" customHeight="1" x14ac:dyDescent="0.25">
      <c r="A47" s="220" t="s">
        <v>226</v>
      </c>
      <c r="B47" s="220"/>
      <c r="C47" s="220"/>
      <c r="D47" s="220"/>
      <c r="E47" s="220"/>
      <c r="F47" s="220"/>
      <c r="G47" s="220"/>
      <c r="H47" s="220"/>
      <c r="I47" s="220"/>
      <c r="J47" s="209"/>
      <c r="K47" s="220" t="s">
        <v>226</v>
      </c>
      <c r="L47" s="220"/>
      <c r="M47" s="220"/>
      <c r="N47" s="220"/>
      <c r="O47" s="220"/>
      <c r="P47" s="220"/>
      <c r="Q47" s="220"/>
      <c r="R47" s="220"/>
      <c r="S47" s="220"/>
      <c r="T47" s="209"/>
    </row>
    <row r="48" spans="1:20" ht="80.45" customHeight="1" x14ac:dyDescent="0.25">
      <c r="A48" s="220" t="s">
        <v>227</v>
      </c>
      <c r="B48" s="220"/>
      <c r="C48" s="220"/>
      <c r="D48" s="220"/>
      <c r="E48" s="220"/>
      <c r="F48" s="220"/>
      <c r="G48" s="220"/>
      <c r="H48" s="220"/>
      <c r="I48" s="220"/>
      <c r="J48" s="209"/>
      <c r="K48" s="220" t="s">
        <v>227</v>
      </c>
      <c r="L48" s="220"/>
      <c r="M48" s="220"/>
      <c r="N48" s="220"/>
      <c r="O48" s="220"/>
      <c r="P48" s="220"/>
      <c r="Q48" s="220"/>
      <c r="R48" s="220"/>
      <c r="S48" s="220"/>
      <c r="T48" s="209"/>
    </row>
    <row r="49" spans="1:20" ht="97.5" customHeight="1" x14ac:dyDescent="0.25">
      <c r="A49" s="220" t="s">
        <v>230</v>
      </c>
      <c r="B49" s="220"/>
      <c r="C49" s="220"/>
      <c r="D49" s="220"/>
      <c r="E49" s="220"/>
      <c r="F49" s="220"/>
      <c r="G49" s="220"/>
      <c r="H49" s="220"/>
      <c r="I49" s="220"/>
      <c r="J49" s="209"/>
      <c r="K49" s="220" t="s">
        <v>230</v>
      </c>
      <c r="L49" s="220"/>
      <c r="M49" s="220"/>
      <c r="N49" s="220"/>
      <c r="O49" s="220"/>
      <c r="P49" s="220"/>
      <c r="Q49" s="220"/>
      <c r="R49" s="220"/>
      <c r="S49" s="220"/>
      <c r="T49" s="209"/>
    </row>
    <row r="50" spans="1:20" x14ac:dyDescent="0.25">
      <c r="A50" s="218" t="s">
        <v>228</v>
      </c>
      <c r="B50" s="218"/>
      <c r="C50" s="218"/>
      <c r="D50" s="218"/>
      <c r="E50" s="218"/>
      <c r="F50" s="218"/>
      <c r="G50" s="218"/>
      <c r="H50" s="218"/>
      <c r="I50" s="218"/>
      <c r="J50" s="212"/>
      <c r="K50" s="218" t="s">
        <v>228</v>
      </c>
      <c r="L50" s="218"/>
      <c r="M50" s="218"/>
      <c r="N50" s="218"/>
      <c r="O50" s="218"/>
      <c r="P50" s="218"/>
      <c r="Q50" s="218"/>
      <c r="R50" s="218"/>
      <c r="S50" s="218"/>
      <c r="T50" s="212"/>
    </row>
    <row r="51" spans="1:20" x14ac:dyDescent="0.25">
      <c r="A51" s="108"/>
      <c r="B51" s="108"/>
      <c r="C51" s="108"/>
      <c r="D51" s="108"/>
      <c r="E51" s="108"/>
      <c r="F51" s="108"/>
      <c r="G51" s="108"/>
      <c r="H51" s="186"/>
      <c r="I51" s="108"/>
      <c r="J51" s="108"/>
      <c r="K51" s="108"/>
      <c r="L51" s="117"/>
      <c r="M51" s="108"/>
      <c r="N51" s="108"/>
      <c r="O51" s="108"/>
      <c r="P51" s="108"/>
      <c r="Q51" s="108"/>
      <c r="R51" s="186"/>
      <c r="S51" s="108"/>
      <c r="T51" s="108"/>
    </row>
    <row r="52" spans="1:20" x14ac:dyDescent="0.25">
      <c r="A52" s="108"/>
      <c r="B52" s="108"/>
      <c r="C52" s="108"/>
      <c r="D52" s="108"/>
      <c r="E52" s="108"/>
      <c r="F52" s="108"/>
      <c r="G52" s="108"/>
      <c r="H52" s="186"/>
      <c r="I52" s="108"/>
      <c r="J52" s="108"/>
      <c r="K52" s="108"/>
      <c r="L52" s="117"/>
      <c r="M52" s="108"/>
      <c r="N52" s="108"/>
      <c r="O52" s="108"/>
      <c r="P52" s="108"/>
      <c r="Q52" s="108"/>
      <c r="R52" s="186"/>
      <c r="S52" s="108"/>
      <c r="T52" s="108"/>
    </row>
    <row r="53" spans="1:20" x14ac:dyDescent="0.25">
      <c r="A53" s="108"/>
      <c r="B53" s="108"/>
      <c r="C53" s="108"/>
      <c r="D53" s="108"/>
      <c r="E53" s="108"/>
      <c r="F53" s="108"/>
      <c r="G53" s="108"/>
      <c r="H53" s="186"/>
      <c r="I53" s="108"/>
      <c r="J53" s="108"/>
      <c r="K53" s="108"/>
      <c r="L53" s="117"/>
      <c r="M53" s="108"/>
      <c r="N53" s="108"/>
      <c r="O53" s="108"/>
      <c r="P53" s="108"/>
      <c r="Q53" s="108"/>
      <c r="R53" s="186"/>
      <c r="S53" s="108"/>
      <c r="T53" s="108"/>
    </row>
    <row r="54" spans="1:20" x14ac:dyDescent="0.25">
      <c r="A54" s="108"/>
      <c r="B54" s="108"/>
      <c r="C54" s="108"/>
      <c r="D54" s="108"/>
      <c r="E54" s="108"/>
      <c r="F54" s="108"/>
      <c r="G54" s="108"/>
      <c r="H54" s="186"/>
      <c r="I54" s="108"/>
      <c r="J54" s="108"/>
      <c r="K54" s="108"/>
      <c r="L54" s="117"/>
      <c r="M54" s="108"/>
      <c r="N54" s="108"/>
      <c r="O54" s="108"/>
      <c r="P54" s="108"/>
      <c r="Q54" s="108"/>
      <c r="R54" s="186"/>
      <c r="S54" s="108"/>
      <c r="T54" s="108"/>
    </row>
    <row r="55" spans="1:20" x14ac:dyDescent="0.25">
      <c r="A55" s="108"/>
      <c r="B55" s="108"/>
      <c r="C55" s="108"/>
      <c r="D55" s="108"/>
      <c r="E55" s="108"/>
      <c r="F55" s="108"/>
      <c r="G55" s="108"/>
      <c r="H55" s="186"/>
      <c r="I55" s="108"/>
      <c r="J55" s="108"/>
      <c r="K55" s="108"/>
      <c r="L55" s="117"/>
      <c r="M55" s="108"/>
      <c r="N55" s="108"/>
      <c r="O55" s="108"/>
      <c r="P55" s="108"/>
      <c r="Q55" s="108"/>
      <c r="R55" s="186"/>
      <c r="S55" s="108"/>
      <c r="T55" s="108"/>
    </row>
    <row r="56" spans="1:20" x14ac:dyDescent="0.25">
      <c r="A56" s="108"/>
      <c r="B56" s="108"/>
      <c r="C56" s="108"/>
      <c r="D56" s="108"/>
      <c r="E56" s="108"/>
      <c r="F56" s="108"/>
      <c r="G56" s="108"/>
      <c r="H56" s="186"/>
      <c r="I56" s="108"/>
      <c r="J56" s="108"/>
      <c r="K56" s="108"/>
      <c r="L56" s="117"/>
      <c r="M56" s="108"/>
      <c r="N56" s="108"/>
      <c r="O56" s="108"/>
      <c r="P56" s="108"/>
      <c r="Q56" s="108"/>
      <c r="R56" s="186"/>
      <c r="S56" s="108"/>
      <c r="T56" s="108"/>
    </row>
    <row r="57" spans="1:20" x14ac:dyDescent="0.25">
      <c r="A57" s="108"/>
      <c r="B57" s="108"/>
      <c r="C57" s="108"/>
      <c r="D57" s="108"/>
      <c r="E57" s="108"/>
      <c r="F57" s="108"/>
      <c r="G57" s="108"/>
      <c r="H57" s="186"/>
      <c r="I57" s="108"/>
      <c r="J57" s="108"/>
      <c r="K57" s="108"/>
      <c r="L57" s="117"/>
      <c r="M57" s="108"/>
      <c r="N57" s="108"/>
      <c r="O57" s="108"/>
      <c r="P57" s="108"/>
      <c r="Q57" s="108"/>
      <c r="R57" s="186"/>
      <c r="S57" s="108"/>
      <c r="T57" s="108"/>
    </row>
    <row r="58" spans="1:20" x14ac:dyDescent="0.25">
      <c r="A58" s="108"/>
      <c r="B58" s="108"/>
      <c r="C58" s="108"/>
      <c r="D58" s="108"/>
      <c r="E58" s="108"/>
      <c r="F58" s="108"/>
      <c r="G58" s="108"/>
      <c r="H58" s="186"/>
      <c r="I58" s="108"/>
      <c r="J58" s="108"/>
      <c r="K58" s="108"/>
      <c r="L58" s="117"/>
      <c r="M58" s="108"/>
      <c r="N58" s="108"/>
      <c r="O58" s="108"/>
      <c r="P58" s="108"/>
      <c r="Q58" s="108"/>
      <c r="R58" s="186"/>
      <c r="S58" s="108"/>
      <c r="T58" s="108"/>
    </row>
    <row r="59" spans="1:20" x14ac:dyDescent="0.25">
      <c r="A59" s="108"/>
      <c r="B59" s="108"/>
      <c r="C59" s="108"/>
      <c r="D59" s="108"/>
      <c r="E59" s="108"/>
      <c r="F59" s="108"/>
      <c r="G59" s="108"/>
      <c r="H59" s="186"/>
      <c r="I59" s="108"/>
      <c r="J59" s="108"/>
      <c r="K59" s="108"/>
      <c r="L59" s="117"/>
      <c r="M59" s="108"/>
      <c r="N59" s="108"/>
      <c r="O59" s="108"/>
      <c r="P59" s="108"/>
      <c r="Q59" s="108"/>
      <c r="R59" s="186"/>
      <c r="S59" s="108"/>
      <c r="T59" s="108"/>
    </row>
    <row r="60" spans="1:20" x14ac:dyDescent="0.25">
      <c r="A60" s="108"/>
      <c r="B60" s="108"/>
      <c r="C60" s="108"/>
      <c r="D60" s="108"/>
      <c r="E60" s="108"/>
      <c r="F60" s="108"/>
      <c r="G60" s="108"/>
      <c r="H60" s="186"/>
      <c r="I60" s="108"/>
      <c r="J60" s="108"/>
      <c r="K60" s="108"/>
      <c r="L60" s="117"/>
      <c r="M60" s="108"/>
      <c r="N60" s="108"/>
      <c r="O60" s="108"/>
      <c r="P60" s="108"/>
      <c r="Q60" s="108"/>
      <c r="R60" s="186"/>
      <c r="S60" s="108"/>
      <c r="T60" s="108"/>
    </row>
    <row r="61" spans="1:20" x14ac:dyDescent="0.25">
      <c r="A61" s="108"/>
      <c r="B61" s="108"/>
      <c r="C61" s="108"/>
      <c r="D61" s="108"/>
      <c r="E61" s="108"/>
      <c r="F61" s="108"/>
      <c r="G61" s="108"/>
      <c r="H61" s="186"/>
      <c r="I61" s="108"/>
      <c r="J61" s="108"/>
      <c r="K61" s="108"/>
      <c r="L61" s="117"/>
      <c r="M61" s="108"/>
      <c r="N61" s="108"/>
      <c r="O61" s="108"/>
      <c r="P61" s="108"/>
      <c r="Q61" s="108"/>
      <c r="R61" s="186"/>
      <c r="S61" s="108"/>
      <c r="T61" s="108"/>
    </row>
    <row r="62" spans="1:20" x14ac:dyDescent="0.25">
      <c r="A62" s="108"/>
      <c r="B62" s="108"/>
      <c r="C62" s="108"/>
      <c r="D62" s="108"/>
      <c r="E62" s="108"/>
      <c r="F62" s="108"/>
      <c r="G62" s="108"/>
      <c r="H62" s="186"/>
      <c r="I62" s="108"/>
      <c r="J62" s="108"/>
      <c r="K62" s="108"/>
      <c r="L62" s="117"/>
      <c r="M62" s="108"/>
      <c r="N62" s="108"/>
      <c r="O62" s="108"/>
      <c r="P62" s="108"/>
      <c r="Q62" s="108"/>
      <c r="R62" s="186"/>
      <c r="S62" s="108"/>
      <c r="T62" s="108"/>
    </row>
    <row r="63" spans="1:20" x14ac:dyDescent="0.25">
      <c r="A63" s="108"/>
      <c r="B63" s="108"/>
      <c r="C63" s="108"/>
      <c r="D63" s="108"/>
      <c r="E63" s="108"/>
      <c r="F63" s="108"/>
      <c r="G63" s="108"/>
      <c r="H63" s="186"/>
      <c r="I63" s="108"/>
      <c r="J63" s="108"/>
      <c r="K63" s="108"/>
      <c r="L63" s="117"/>
      <c r="M63" s="108"/>
      <c r="N63" s="108"/>
      <c r="O63" s="108"/>
      <c r="P63" s="108"/>
      <c r="Q63" s="108"/>
      <c r="R63" s="186"/>
      <c r="S63" s="108"/>
      <c r="T63" s="108"/>
    </row>
    <row r="64" spans="1:20" x14ac:dyDescent="0.25">
      <c r="A64" s="108"/>
      <c r="B64" s="108"/>
      <c r="C64" s="108"/>
      <c r="D64" s="108"/>
      <c r="E64" s="108"/>
      <c r="F64" s="108"/>
      <c r="G64" s="108"/>
      <c r="H64" s="186"/>
      <c r="I64" s="108"/>
      <c r="J64" s="108"/>
      <c r="K64" s="108"/>
      <c r="L64" s="117"/>
      <c r="M64" s="108"/>
      <c r="N64" s="108"/>
      <c r="O64" s="108"/>
      <c r="P64" s="108"/>
      <c r="Q64" s="108"/>
      <c r="R64" s="186"/>
      <c r="S64" s="108"/>
      <c r="T64" s="108"/>
    </row>
    <row r="65" spans="1:20" x14ac:dyDescent="0.25">
      <c r="A65" s="108"/>
      <c r="B65" s="108"/>
      <c r="C65" s="108"/>
      <c r="D65" s="108"/>
      <c r="E65" s="108"/>
      <c r="F65" s="108"/>
      <c r="G65" s="108"/>
      <c r="H65" s="186"/>
      <c r="I65" s="108"/>
      <c r="J65" s="108"/>
      <c r="K65" s="108"/>
      <c r="L65" s="117"/>
      <c r="M65" s="108"/>
      <c r="N65" s="108"/>
      <c r="O65" s="108"/>
      <c r="P65" s="108"/>
      <c r="Q65" s="108"/>
      <c r="R65" s="186"/>
      <c r="S65" s="108"/>
      <c r="T65" s="108"/>
    </row>
    <row r="66" spans="1:20" x14ac:dyDescent="0.25">
      <c r="A66" s="108"/>
      <c r="B66" s="108"/>
      <c r="C66" s="108"/>
      <c r="D66" s="108"/>
      <c r="E66" s="108"/>
      <c r="F66" s="108"/>
      <c r="G66" s="108"/>
      <c r="H66" s="186"/>
      <c r="I66" s="108"/>
      <c r="J66" s="108"/>
      <c r="K66" s="108"/>
      <c r="L66" s="117"/>
      <c r="M66" s="108"/>
      <c r="N66" s="108"/>
      <c r="O66" s="108"/>
      <c r="P66" s="108"/>
      <c r="Q66" s="108"/>
      <c r="R66" s="186"/>
      <c r="S66" s="108"/>
      <c r="T66" s="108"/>
    </row>
    <row r="67" spans="1:20" x14ac:dyDescent="0.25">
      <c r="A67" s="108"/>
      <c r="B67" s="108"/>
      <c r="C67" s="108"/>
      <c r="D67" s="108"/>
      <c r="E67" s="108"/>
      <c r="F67" s="108"/>
      <c r="G67" s="108"/>
      <c r="H67" s="186"/>
      <c r="I67" s="108"/>
      <c r="J67" s="108"/>
      <c r="K67" s="108"/>
      <c r="L67" s="117"/>
      <c r="M67" s="108"/>
      <c r="N67" s="108"/>
      <c r="O67" s="108"/>
      <c r="P67" s="108"/>
      <c r="Q67" s="108"/>
      <c r="R67" s="186"/>
      <c r="S67" s="108"/>
      <c r="T67" s="108"/>
    </row>
    <row r="68" spans="1:20" x14ac:dyDescent="0.25">
      <c r="A68" s="108"/>
      <c r="B68" s="108"/>
      <c r="C68" s="108"/>
      <c r="D68" s="108"/>
      <c r="E68" s="108"/>
      <c r="F68" s="108"/>
      <c r="G68" s="108"/>
      <c r="H68" s="186"/>
      <c r="I68" s="108"/>
      <c r="J68" s="108"/>
      <c r="K68" s="108"/>
      <c r="L68" s="117"/>
      <c r="M68" s="108"/>
      <c r="N68" s="108"/>
      <c r="O68" s="108"/>
      <c r="P68" s="108"/>
      <c r="Q68" s="108"/>
      <c r="R68" s="186"/>
      <c r="S68" s="108"/>
      <c r="T68" s="108"/>
    </row>
    <row r="69" spans="1:20" x14ac:dyDescent="0.25">
      <c r="A69" s="108"/>
      <c r="B69" s="108"/>
      <c r="C69" s="108"/>
      <c r="D69" s="108"/>
      <c r="E69" s="108"/>
      <c r="F69" s="108"/>
      <c r="G69" s="108"/>
      <c r="H69" s="186"/>
      <c r="I69" s="108"/>
      <c r="J69" s="108"/>
      <c r="K69" s="108"/>
      <c r="L69" s="117"/>
      <c r="M69" s="108"/>
      <c r="N69" s="108"/>
      <c r="O69" s="108"/>
      <c r="P69" s="108"/>
      <c r="Q69" s="108"/>
      <c r="R69" s="186"/>
      <c r="S69" s="108"/>
      <c r="T69" s="108"/>
    </row>
    <row r="70" spans="1:20" x14ac:dyDescent="0.25">
      <c r="A70" s="108"/>
      <c r="B70" s="108"/>
      <c r="C70" s="108"/>
      <c r="D70" s="108"/>
      <c r="E70" s="108"/>
      <c r="F70" s="108"/>
      <c r="G70" s="108"/>
      <c r="H70" s="186"/>
      <c r="I70" s="108"/>
      <c r="J70" s="108"/>
      <c r="K70" s="108"/>
      <c r="L70" s="117"/>
      <c r="M70" s="108"/>
      <c r="N70" s="108"/>
      <c r="O70" s="108"/>
      <c r="P70" s="108"/>
      <c r="Q70" s="108"/>
      <c r="R70" s="186"/>
      <c r="S70" s="108"/>
      <c r="T70" s="108"/>
    </row>
    <row r="71" spans="1:20" x14ac:dyDescent="0.25">
      <c r="A71" s="108"/>
      <c r="B71" s="108"/>
      <c r="C71" s="108"/>
      <c r="D71" s="108"/>
      <c r="E71" s="108"/>
      <c r="F71" s="108"/>
      <c r="G71" s="108"/>
      <c r="H71" s="186"/>
      <c r="I71" s="108"/>
      <c r="J71" s="108"/>
      <c r="K71" s="108"/>
      <c r="L71" s="117"/>
      <c r="M71" s="108"/>
      <c r="N71" s="108"/>
      <c r="O71" s="108"/>
      <c r="P71" s="108"/>
      <c r="Q71" s="108"/>
      <c r="R71" s="186"/>
      <c r="S71" s="108"/>
      <c r="T71" s="108"/>
    </row>
    <row r="72" spans="1:20" x14ac:dyDescent="0.25">
      <c r="A72" s="108"/>
      <c r="B72" s="108"/>
      <c r="C72" s="108"/>
      <c r="D72" s="108"/>
      <c r="E72" s="108"/>
      <c r="F72" s="108"/>
      <c r="G72" s="108"/>
      <c r="H72" s="186"/>
      <c r="I72" s="108"/>
      <c r="J72" s="108"/>
      <c r="K72" s="108"/>
      <c r="L72" s="117"/>
      <c r="M72" s="108"/>
      <c r="N72" s="108"/>
      <c r="O72" s="108"/>
      <c r="P72" s="108"/>
      <c r="Q72" s="108"/>
      <c r="R72" s="186"/>
      <c r="S72" s="108"/>
      <c r="T72" s="108"/>
    </row>
    <row r="73" spans="1:20" x14ac:dyDescent="0.25">
      <c r="A73" s="108"/>
      <c r="B73" s="108"/>
      <c r="C73" s="108"/>
      <c r="D73" s="108"/>
      <c r="E73" s="108"/>
      <c r="F73" s="108"/>
      <c r="G73" s="108"/>
      <c r="H73" s="186"/>
      <c r="I73" s="108"/>
      <c r="J73" s="108"/>
      <c r="K73" s="108"/>
      <c r="L73" s="117"/>
      <c r="M73" s="108"/>
      <c r="N73" s="108"/>
      <c r="O73" s="108"/>
      <c r="P73" s="108"/>
      <c r="Q73" s="108"/>
      <c r="R73" s="186"/>
      <c r="S73" s="108"/>
      <c r="T73" s="108"/>
    </row>
    <row r="74" spans="1:20" x14ac:dyDescent="0.25">
      <c r="A74" s="108"/>
      <c r="B74" s="108"/>
      <c r="C74" s="108"/>
      <c r="D74" s="108"/>
      <c r="E74" s="108"/>
      <c r="F74" s="108"/>
      <c r="G74" s="108"/>
      <c r="H74" s="186"/>
      <c r="I74" s="108"/>
      <c r="J74" s="108"/>
      <c r="K74" s="108"/>
      <c r="L74" s="117"/>
      <c r="M74" s="108"/>
      <c r="N74" s="108"/>
      <c r="O74" s="108"/>
      <c r="P74" s="108"/>
      <c r="Q74" s="108"/>
      <c r="R74" s="186"/>
      <c r="S74" s="108"/>
      <c r="T74" s="108"/>
    </row>
    <row r="75" spans="1:20" x14ac:dyDescent="0.25">
      <c r="A75" s="108"/>
      <c r="B75" s="108"/>
      <c r="C75" s="108"/>
      <c r="D75" s="108"/>
      <c r="E75" s="108"/>
      <c r="F75" s="108"/>
      <c r="G75" s="108"/>
      <c r="H75" s="186"/>
      <c r="I75" s="108"/>
      <c r="J75" s="108"/>
      <c r="K75" s="108"/>
      <c r="L75" s="117"/>
      <c r="M75" s="108"/>
      <c r="N75" s="108"/>
      <c r="O75" s="108"/>
      <c r="P75" s="108"/>
      <c r="Q75" s="108"/>
      <c r="R75" s="186"/>
      <c r="S75" s="108"/>
      <c r="T75" s="108"/>
    </row>
    <row r="76" spans="1:20" x14ac:dyDescent="0.25">
      <c r="A76" s="108"/>
      <c r="B76" s="108"/>
      <c r="C76" s="108"/>
      <c r="D76" s="108"/>
      <c r="E76" s="108"/>
      <c r="F76" s="108"/>
      <c r="G76" s="108"/>
      <c r="H76" s="186"/>
      <c r="I76" s="108"/>
      <c r="J76" s="108"/>
      <c r="K76" s="108"/>
      <c r="L76" s="117"/>
      <c r="M76" s="108"/>
      <c r="N76" s="108"/>
      <c r="O76" s="108"/>
      <c r="P76" s="108"/>
      <c r="Q76" s="108"/>
      <c r="R76" s="186"/>
      <c r="S76" s="108"/>
      <c r="T76" s="108"/>
    </row>
    <row r="77" spans="1:20" x14ac:dyDescent="0.25">
      <c r="A77" s="108"/>
      <c r="B77" s="108"/>
      <c r="C77" s="108"/>
      <c r="D77" s="108"/>
      <c r="E77" s="108"/>
      <c r="F77" s="108"/>
      <c r="G77" s="108"/>
      <c r="H77" s="186"/>
      <c r="I77" s="108"/>
      <c r="J77" s="108"/>
      <c r="K77" s="108"/>
      <c r="L77" s="117"/>
      <c r="M77" s="108"/>
      <c r="N77" s="108"/>
      <c r="O77" s="108"/>
      <c r="P77" s="108"/>
      <c r="Q77" s="108"/>
      <c r="R77" s="186"/>
      <c r="S77" s="108"/>
      <c r="T77" s="108"/>
    </row>
    <row r="78" spans="1:20" x14ac:dyDescent="0.25">
      <c r="A78" s="108"/>
      <c r="B78" s="108"/>
      <c r="C78" s="108"/>
      <c r="D78" s="108"/>
      <c r="E78" s="108"/>
      <c r="F78" s="108"/>
      <c r="G78" s="108"/>
      <c r="H78" s="186"/>
      <c r="I78" s="108"/>
      <c r="J78" s="108"/>
      <c r="K78" s="108"/>
      <c r="L78" s="117"/>
      <c r="M78" s="108"/>
      <c r="N78" s="108"/>
      <c r="O78" s="108"/>
      <c r="P78" s="108"/>
      <c r="Q78" s="108"/>
      <c r="R78" s="186"/>
      <c r="S78" s="108"/>
      <c r="T78" s="108"/>
    </row>
    <row r="79" spans="1:20" x14ac:dyDescent="0.25">
      <c r="A79" s="108"/>
      <c r="B79" s="108"/>
      <c r="C79" s="108"/>
      <c r="D79" s="108"/>
      <c r="E79" s="108"/>
      <c r="F79" s="108"/>
      <c r="G79" s="108"/>
      <c r="H79" s="186"/>
      <c r="I79" s="108"/>
      <c r="J79" s="108"/>
      <c r="K79" s="108"/>
      <c r="L79" s="117"/>
      <c r="M79" s="108"/>
      <c r="N79" s="108"/>
      <c r="O79" s="108"/>
      <c r="P79" s="108"/>
      <c r="Q79" s="108"/>
      <c r="R79" s="186"/>
      <c r="S79" s="108"/>
      <c r="T79" s="108"/>
    </row>
    <row r="80" spans="1:20" x14ac:dyDescent="0.25">
      <c r="A80" s="108"/>
      <c r="B80" s="108"/>
      <c r="C80" s="108"/>
      <c r="D80" s="108"/>
      <c r="E80" s="108"/>
      <c r="F80" s="108"/>
      <c r="G80" s="108"/>
      <c r="H80" s="186"/>
      <c r="I80" s="108"/>
      <c r="J80" s="108"/>
      <c r="K80" s="108"/>
      <c r="L80" s="117"/>
      <c r="M80" s="108"/>
      <c r="N80" s="108"/>
      <c r="O80" s="108"/>
      <c r="P80" s="108"/>
      <c r="Q80" s="108"/>
      <c r="R80" s="186"/>
      <c r="S80" s="108"/>
      <c r="T80" s="108"/>
    </row>
    <row r="81" spans="1:20" x14ac:dyDescent="0.25">
      <c r="A81" s="108"/>
      <c r="B81" s="108"/>
      <c r="C81" s="108"/>
      <c r="D81" s="108"/>
      <c r="E81" s="108"/>
      <c r="F81" s="108"/>
      <c r="G81" s="108"/>
      <c r="H81" s="186"/>
      <c r="I81" s="108"/>
      <c r="J81" s="108"/>
      <c r="K81" s="108"/>
      <c r="L81" s="117"/>
      <c r="M81" s="108"/>
      <c r="N81" s="108"/>
      <c r="O81" s="108"/>
      <c r="P81" s="108"/>
      <c r="Q81" s="108"/>
      <c r="R81" s="186"/>
      <c r="S81" s="108"/>
      <c r="T81" s="108"/>
    </row>
    <row r="82" spans="1:20" x14ac:dyDescent="0.25">
      <c r="A82" s="108"/>
      <c r="B82" s="108"/>
      <c r="C82" s="108"/>
      <c r="D82" s="108"/>
      <c r="E82" s="108"/>
      <c r="F82" s="108"/>
      <c r="G82" s="108"/>
      <c r="H82" s="186"/>
      <c r="I82" s="108"/>
      <c r="J82" s="108"/>
      <c r="K82" s="108"/>
      <c r="L82" s="117"/>
      <c r="M82" s="108"/>
      <c r="N82" s="108"/>
      <c r="O82" s="108"/>
      <c r="P82" s="108"/>
      <c r="Q82" s="108"/>
      <c r="R82" s="186"/>
      <c r="S82" s="108"/>
      <c r="T82" s="108"/>
    </row>
    <row r="83" spans="1:20" x14ac:dyDescent="0.25">
      <c r="A83" s="108"/>
      <c r="B83" s="108"/>
      <c r="C83" s="108"/>
      <c r="D83" s="108"/>
      <c r="E83" s="108"/>
      <c r="F83" s="108"/>
      <c r="G83" s="108"/>
      <c r="H83" s="186"/>
      <c r="I83" s="108"/>
      <c r="J83" s="108"/>
      <c r="K83" s="108"/>
      <c r="L83" s="117"/>
      <c r="M83" s="108"/>
      <c r="N83" s="108"/>
      <c r="O83" s="108"/>
      <c r="P83" s="108"/>
      <c r="Q83" s="108"/>
      <c r="R83" s="186"/>
      <c r="S83" s="108"/>
      <c r="T83" s="108"/>
    </row>
    <row r="84" spans="1:20" x14ac:dyDescent="0.25">
      <c r="A84" s="108"/>
      <c r="B84" s="108"/>
      <c r="C84" s="108"/>
      <c r="D84" s="108"/>
      <c r="E84" s="108"/>
      <c r="F84" s="108"/>
      <c r="G84" s="108"/>
      <c r="H84" s="186"/>
      <c r="I84" s="108"/>
      <c r="J84" s="108"/>
      <c r="K84" s="108"/>
      <c r="L84" s="117"/>
      <c r="M84" s="108"/>
      <c r="N84" s="108"/>
      <c r="O84" s="108"/>
      <c r="P84" s="108"/>
      <c r="Q84" s="108"/>
      <c r="R84" s="186"/>
      <c r="S84" s="108"/>
      <c r="T84" s="108"/>
    </row>
    <row r="85" spans="1:20" x14ac:dyDescent="0.25">
      <c r="A85" s="108"/>
      <c r="B85" s="108"/>
      <c r="C85" s="108"/>
      <c r="D85" s="108"/>
      <c r="E85" s="108"/>
      <c r="F85" s="108"/>
      <c r="G85" s="108"/>
      <c r="H85" s="186"/>
      <c r="I85" s="108"/>
      <c r="J85" s="108"/>
      <c r="K85" s="108"/>
      <c r="L85" s="117"/>
      <c r="M85" s="108"/>
      <c r="N85" s="108"/>
      <c r="O85" s="108"/>
      <c r="P85" s="108"/>
      <c r="Q85" s="108"/>
      <c r="R85" s="186"/>
      <c r="S85" s="108"/>
      <c r="T85" s="108"/>
    </row>
    <row r="86" spans="1:20" x14ac:dyDescent="0.25">
      <c r="A86" s="108"/>
      <c r="B86" s="108"/>
      <c r="C86" s="108"/>
      <c r="D86" s="108"/>
      <c r="E86" s="108"/>
      <c r="F86" s="108"/>
      <c r="G86" s="108"/>
      <c r="H86" s="186"/>
      <c r="I86" s="108"/>
      <c r="J86" s="108"/>
      <c r="K86" s="108"/>
      <c r="L86" s="117"/>
      <c r="M86" s="108"/>
      <c r="N86" s="108"/>
      <c r="O86" s="108"/>
      <c r="P86" s="108"/>
      <c r="Q86" s="108"/>
      <c r="R86" s="186"/>
      <c r="S86" s="108"/>
      <c r="T86" s="108"/>
    </row>
    <row r="87" spans="1:20" x14ac:dyDescent="0.25">
      <c r="A87" s="108"/>
      <c r="B87" s="108"/>
      <c r="C87" s="108"/>
      <c r="D87" s="108"/>
      <c r="E87" s="108"/>
      <c r="F87" s="108"/>
      <c r="G87" s="108"/>
      <c r="H87" s="186"/>
      <c r="I87" s="108"/>
      <c r="J87" s="108"/>
      <c r="K87" s="108"/>
      <c r="L87" s="117"/>
      <c r="M87" s="108"/>
      <c r="N87" s="108"/>
      <c r="O87" s="108"/>
      <c r="P87" s="108"/>
      <c r="Q87" s="108"/>
      <c r="R87" s="186"/>
      <c r="S87" s="108"/>
      <c r="T87" s="108"/>
    </row>
    <row r="88" spans="1:20" x14ac:dyDescent="0.25">
      <c r="A88" s="108"/>
      <c r="B88" s="108"/>
      <c r="C88" s="108"/>
      <c r="D88" s="108"/>
      <c r="E88" s="108"/>
      <c r="F88" s="108"/>
      <c r="G88" s="108"/>
      <c r="H88" s="186"/>
      <c r="I88" s="108"/>
      <c r="J88" s="108"/>
      <c r="K88" s="108"/>
      <c r="L88" s="117"/>
      <c r="M88" s="108"/>
      <c r="N88" s="108"/>
      <c r="O88" s="108"/>
      <c r="P88" s="108"/>
      <c r="Q88" s="108"/>
      <c r="R88" s="186"/>
      <c r="S88" s="108"/>
      <c r="T88" s="108"/>
    </row>
    <row r="89" spans="1:20" x14ac:dyDescent="0.25">
      <c r="A89" s="108"/>
      <c r="B89" s="108"/>
      <c r="C89" s="108"/>
      <c r="D89" s="108"/>
      <c r="E89" s="108"/>
      <c r="F89" s="108"/>
      <c r="G89" s="108"/>
      <c r="H89" s="186"/>
      <c r="I89" s="108"/>
      <c r="J89" s="108"/>
      <c r="K89" s="108"/>
      <c r="L89" s="117"/>
      <c r="M89" s="108"/>
      <c r="N89" s="108"/>
      <c r="O89" s="108"/>
      <c r="P89" s="108"/>
      <c r="Q89" s="108"/>
      <c r="R89" s="186"/>
      <c r="S89" s="108"/>
      <c r="T89" s="108"/>
    </row>
    <row r="90" spans="1:20" x14ac:dyDescent="0.25">
      <c r="A90" s="108"/>
      <c r="B90" s="108"/>
      <c r="C90" s="108"/>
      <c r="D90" s="108"/>
      <c r="E90" s="108"/>
      <c r="F90" s="108"/>
      <c r="G90" s="108"/>
      <c r="H90" s="186"/>
      <c r="I90" s="108"/>
      <c r="J90" s="108"/>
      <c r="K90" s="108"/>
      <c r="L90" s="117"/>
      <c r="M90" s="108"/>
      <c r="N90" s="108"/>
      <c r="O90" s="108"/>
      <c r="P90" s="108"/>
      <c r="Q90" s="108"/>
      <c r="R90" s="186"/>
      <c r="S90" s="108"/>
      <c r="T90" s="108"/>
    </row>
    <row r="91" spans="1:20" x14ac:dyDescent="0.25">
      <c r="A91" s="108"/>
      <c r="B91" s="108"/>
      <c r="C91" s="108"/>
      <c r="D91" s="108"/>
      <c r="E91" s="108"/>
      <c r="F91" s="108"/>
      <c r="G91" s="108"/>
      <c r="H91" s="186"/>
      <c r="I91" s="108"/>
      <c r="J91" s="108"/>
      <c r="K91" s="108"/>
      <c r="L91" s="117"/>
      <c r="M91" s="108"/>
      <c r="N91" s="108"/>
      <c r="O91" s="108"/>
      <c r="P91" s="108"/>
      <c r="Q91" s="108"/>
      <c r="R91" s="186"/>
      <c r="S91" s="108"/>
      <c r="T91" s="108"/>
    </row>
    <row r="92" spans="1:20" x14ac:dyDescent="0.25">
      <c r="A92" s="108"/>
      <c r="B92" s="108"/>
      <c r="C92" s="108"/>
      <c r="D92" s="108"/>
      <c r="E92" s="108"/>
      <c r="F92" s="108"/>
      <c r="G92" s="108"/>
      <c r="H92" s="186"/>
      <c r="I92" s="108"/>
      <c r="J92" s="108"/>
      <c r="K92" s="108"/>
      <c r="L92" s="117"/>
      <c r="M92" s="108"/>
      <c r="N92" s="108"/>
      <c r="O92" s="108"/>
      <c r="P92" s="108"/>
      <c r="Q92" s="108"/>
      <c r="R92" s="186"/>
      <c r="S92" s="108"/>
      <c r="T92" s="108"/>
    </row>
    <row r="93" spans="1:20" x14ac:dyDescent="0.25">
      <c r="A93" s="108"/>
      <c r="B93" s="108"/>
      <c r="C93" s="108"/>
      <c r="D93" s="108"/>
      <c r="E93" s="108"/>
      <c r="F93" s="108"/>
      <c r="G93" s="108"/>
      <c r="H93" s="186"/>
      <c r="I93" s="108"/>
      <c r="J93" s="108"/>
      <c r="K93" s="108"/>
      <c r="L93" s="117"/>
      <c r="M93" s="108"/>
      <c r="N93" s="108"/>
      <c r="O93" s="108"/>
      <c r="P93" s="108"/>
      <c r="Q93" s="108"/>
      <c r="R93" s="186"/>
      <c r="S93" s="108"/>
      <c r="T93" s="108"/>
    </row>
    <row r="94" spans="1:20" x14ac:dyDescent="0.25">
      <c r="A94" s="108"/>
      <c r="B94" s="108"/>
      <c r="C94" s="108"/>
      <c r="D94" s="108"/>
      <c r="E94" s="108"/>
      <c r="F94" s="108"/>
      <c r="G94" s="108"/>
      <c r="H94" s="186"/>
      <c r="I94" s="108"/>
      <c r="J94" s="108"/>
      <c r="K94" s="108"/>
      <c r="L94" s="117"/>
      <c r="M94" s="108"/>
      <c r="N94" s="108"/>
      <c r="O94" s="108"/>
      <c r="P94" s="108"/>
      <c r="Q94" s="108"/>
      <c r="R94" s="186"/>
      <c r="S94" s="108"/>
      <c r="T94" s="108"/>
    </row>
    <row r="95" spans="1:20" x14ac:dyDescent="0.25">
      <c r="A95" s="108"/>
      <c r="B95" s="108"/>
      <c r="C95" s="108"/>
      <c r="D95" s="108"/>
      <c r="E95" s="108"/>
      <c r="F95" s="108"/>
      <c r="G95" s="108"/>
      <c r="H95" s="186"/>
      <c r="I95" s="108"/>
      <c r="J95" s="108"/>
      <c r="K95" s="108"/>
      <c r="L95" s="117"/>
      <c r="M95" s="108"/>
      <c r="N95" s="108"/>
      <c r="O95" s="108"/>
      <c r="P95" s="108"/>
      <c r="Q95" s="108"/>
      <c r="R95" s="186"/>
      <c r="S95" s="108"/>
      <c r="T95" s="108"/>
    </row>
    <row r="96" spans="1:20" x14ac:dyDescent="0.25">
      <c r="A96" s="108"/>
      <c r="B96" s="108"/>
      <c r="C96" s="108"/>
      <c r="D96" s="108"/>
      <c r="E96" s="108"/>
      <c r="F96" s="108"/>
      <c r="G96" s="108"/>
      <c r="H96" s="186"/>
      <c r="I96" s="108"/>
      <c r="J96" s="108"/>
      <c r="K96" s="108"/>
      <c r="L96" s="117"/>
      <c r="M96" s="108"/>
      <c r="N96" s="108"/>
      <c r="O96" s="108"/>
      <c r="P96" s="108"/>
      <c r="Q96" s="108"/>
      <c r="R96" s="186"/>
      <c r="S96" s="108"/>
      <c r="T96" s="108"/>
    </row>
    <row r="97" spans="1:20" x14ac:dyDescent="0.25">
      <c r="A97" s="108"/>
      <c r="B97" s="108"/>
      <c r="C97" s="108"/>
      <c r="D97" s="108"/>
      <c r="E97" s="108"/>
      <c r="F97" s="108"/>
      <c r="G97" s="108"/>
      <c r="H97" s="186"/>
      <c r="I97" s="108"/>
      <c r="J97" s="108"/>
      <c r="K97" s="108"/>
      <c r="L97" s="117"/>
      <c r="M97" s="108"/>
      <c r="N97" s="108"/>
      <c r="O97" s="108"/>
      <c r="P97" s="108"/>
      <c r="Q97" s="108"/>
      <c r="R97" s="186"/>
      <c r="S97" s="108"/>
      <c r="T97" s="108"/>
    </row>
    <row r="98" spans="1:20" x14ac:dyDescent="0.25">
      <c r="A98" s="108"/>
      <c r="B98" s="108"/>
      <c r="C98" s="108"/>
      <c r="D98" s="108"/>
      <c r="E98" s="108"/>
      <c r="F98" s="108"/>
      <c r="G98" s="108"/>
      <c r="H98" s="186"/>
      <c r="I98" s="108"/>
      <c r="J98" s="108"/>
      <c r="K98" s="108"/>
      <c r="L98" s="117"/>
      <c r="M98" s="108"/>
      <c r="N98" s="108"/>
      <c r="O98" s="108"/>
      <c r="P98" s="108"/>
      <c r="Q98" s="108"/>
      <c r="R98" s="186"/>
      <c r="S98" s="108"/>
      <c r="T98" s="108"/>
    </row>
    <row r="99" spans="1:20" x14ac:dyDescent="0.25">
      <c r="A99" s="108"/>
      <c r="B99" s="108"/>
      <c r="C99" s="108"/>
      <c r="D99" s="108"/>
      <c r="E99" s="108"/>
      <c r="F99" s="108"/>
      <c r="G99" s="108"/>
      <c r="H99" s="186"/>
      <c r="I99" s="108"/>
      <c r="J99" s="108"/>
      <c r="K99" s="108"/>
      <c r="L99" s="117"/>
      <c r="M99" s="108"/>
      <c r="N99" s="108"/>
      <c r="O99" s="108"/>
      <c r="P99" s="108"/>
      <c r="Q99" s="108"/>
      <c r="R99" s="186"/>
      <c r="S99" s="108"/>
      <c r="T99" s="108"/>
    </row>
    <row r="100" spans="1:20" x14ac:dyDescent="0.25">
      <c r="A100" s="108"/>
      <c r="B100" s="108"/>
      <c r="C100" s="108"/>
      <c r="D100" s="108"/>
      <c r="E100" s="108"/>
      <c r="F100" s="108"/>
      <c r="G100" s="108"/>
      <c r="H100" s="186"/>
      <c r="I100" s="108"/>
      <c r="J100" s="108"/>
      <c r="K100" s="108"/>
      <c r="L100" s="117"/>
      <c r="M100" s="108"/>
      <c r="N100" s="108"/>
      <c r="O100" s="108"/>
      <c r="P100" s="108"/>
      <c r="Q100" s="108"/>
      <c r="R100" s="186"/>
      <c r="S100" s="108"/>
      <c r="T100" s="108"/>
    </row>
    <row r="101" spans="1:20" x14ac:dyDescent="0.25">
      <c r="A101" s="108"/>
      <c r="B101" s="108"/>
      <c r="C101" s="108"/>
      <c r="D101" s="108"/>
      <c r="E101" s="108"/>
      <c r="F101" s="108"/>
      <c r="G101" s="108"/>
      <c r="H101" s="186"/>
      <c r="I101" s="108"/>
      <c r="J101" s="108"/>
      <c r="K101" s="108"/>
      <c r="L101" s="117"/>
      <c r="M101" s="108"/>
      <c r="N101" s="108"/>
      <c r="O101" s="108"/>
      <c r="P101" s="108"/>
      <c r="Q101" s="108"/>
      <c r="R101" s="186"/>
      <c r="S101" s="108"/>
      <c r="T101" s="108"/>
    </row>
    <row r="102" spans="1:20" x14ac:dyDescent="0.25">
      <c r="A102" s="108"/>
      <c r="B102" s="108"/>
      <c r="C102" s="108"/>
      <c r="D102" s="108"/>
      <c r="E102" s="108"/>
      <c r="F102" s="108"/>
      <c r="G102" s="108"/>
      <c r="H102" s="186"/>
      <c r="I102" s="108"/>
      <c r="J102" s="108"/>
      <c r="K102" s="108"/>
      <c r="L102" s="117"/>
      <c r="M102" s="108"/>
      <c r="N102" s="108"/>
      <c r="O102" s="108"/>
      <c r="P102" s="108"/>
      <c r="Q102" s="108"/>
      <c r="R102" s="186"/>
      <c r="S102" s="108"/>
      <c r="T102" s="108"/>
    </row>
    <row r="103" spans="1:20" x14ac:dyDescent="0.25">
      <c r="A103" s="108"/>
      <c r="B103" s="108"/>
      <c r="C103" s="108"/>
      <c r="D103" s="108"/>
      <c r="E103" s="108"/>
      <c r="F103" s="108"/>
      <c r="G103" s="108"/>
      <c r="H103" s="186"/>
      <c r="I103" s="108"/>
      <c r="J103" s="108"/>
      <c r="K103" s="108"/>
      <c r="L103" s="117"/>
      <c r="M103" s="108"/>
      <c r="N103" s="108"/>
      <c r="O103" s="108"/>
      <c r="P103" s="108"/>
      <c r="Q103" s="108"/>
      <c r="R103" s="186"/>
      <c r="S103" s="108"/>
      <c r="T103" s="108"/>
    </row>
    <row r="104" spans="1:20" x14ac:dyDescent="0.25">
      <c r="A104" s="108"/>
      <c r="B104" s="108"/>
      <c r="C104" s="108"/>
      <c r="D104" s="108"/>
      <c r="E104" s="108"/>
      <c r="F104" s="108"/>
      <c r="G104" s="108"/>
      <c r="H104" s="186"/>
      <c r="I104" s="108"/>
      <c r="J104" s="108"/>
      <c r="K104" s="108"/>
      <c r="L104" s="117"/>
      <c r="M104" s="108"/>
      <c r="N104" s="108"/>
      <c r="O104" s="108"/>
      <c r="P104" s="108"/>
      <c r="Q104" s="108"/>
      <c r="R104" s="186"/>
      <c r="S104" s="108"/>
      <c r="T104" s="108"/>
    </row>
    <row r="105" spans="1:20" x14ac:dyDescent="0.25">
      <c r="A105" s="108"/>
      <c r="B105" s="108"/>
      <c r="C105" s="108"/>
      <c r="D105" s="108"/>
      <c r="E105" s="108"/>
      <c r="F105" s="108"/>
      <c r="G105" s="108"/>
      <c r="H105" s="186"/>
      <c r="I105" s="108"/>
      <c r="J105" s="108"/>
      <c r="K105" s="108"/>
      <c r="L105" s="117"/>
      <c r="M105" s="108"/>
      <c r="N105" s="108"/>
      <c r="O105" s="108"/>
      <c r="P105" s="108"/>
      <c r="Q105" s="108"/>
      <c r="R105" s="186"/>
      <c r="S105" s="108"/>
      <c r="T105" s="108"/>
    </row>
    <row r="106" spans="1:20" x14ac:dyDescent="0.25">
      <c r="A106" s="108"/>
      <c r="B106" s="108"/>
      <c r="C106" s="108"/>
      <c r="D106" s="108"/>
      <c r="E106" s="108"/>
      <c r="F106" s="108"/>
      <c r="G106" s="108"/>
      <c r="H106" s="186"/>
      <c r="I106" s="108"/>
      <c r="J106" s="108"/>
      <c r="K106" s="108"/>
      <c r="L106" s="117"/>
      <c r="M106" s="108"/>
      <c r="N106" s="108"/>
      <c r="O106" s="108"/>
      <c r="P106" s="108"/>
      <c r="Q106" s="108"/>
      <c r="R106" s="186"/>
      <c r="S106" s="108"/>
      <c r="T106" s="108"/>
    </row>
    <row r="107" spans="1:20" x14ac:dyDescent="0.25">
      <c r="A107" s="108"/>
      <c r="B107" s="108"/>
      <c r="C107" s="108"/>
      <c r="D107" s="108"/>
      <c r="E107" s="108"/>
      <c r="F107" s="108"/>
      <c r="G107" s="108"/>
      <c r="H107" s="186"/>
      <c r="I107" s="108"/>
      <c r="J107" s="108"/>
      <c r="K107" s="108"/>
      <c r="L107" s="117"/>
      <c r="M107" s="108"/>
      <c r="N107" s="108"/>
      <c r="O107" s="108"/>
      <c r="P107" s="108"/>
      <c r="Q107" s="108"/>
      <c r="R107" s="186"/>
      <c r="S107" s="108"/>
      <c r="T107" s="108"/>
    </row>
    <row r="108" spans="1:20" x14ac:dyDescent="0.25">
      <c r="A108" s="108"/>
      <c r="B108" s="108"/>
      <c r="C108" s="108"/>
      <c r="D108" s="108"/>
      <c r="E108" s="108"/>
      <c r="F108" s="108"/>
      <c r="G108" s="108"/>
      <c r="H108" s="186"/>
      <c r="I108" s="108"/>
      <c r="J108" s="108"/>
      <c r="K108" s="108"/>
      <c r="L108" s="117"/>
      <c r="M108" s="108"/>
      <c r="N108" s="108"/>
      <c r="O108" s="108"/>
      <c r="P108" s="108"/>
      <c r="Q108" s="108"/>
      <c r="R108" s="186"/>
      <c r="S108" s="108"/>
      <c r="T108" s="108"/>
    </row>
    <row r="109" spans="1:20" x14ac:dyDescent="0.25">
      <c r="A109" s="108"/>
      <c r="B109" s="108"/>
      <c r="C109" s="108"/>
      <c r="D109" s="108"/>
      <c r="E109" s="108"/>
      <c r="F109" s="108"/>
      <c r="G109" s="108"/>
      <c r="H109" s="186"/>
      <c r="I109" s="108"/>
      <c r="J109" s="108"/>
      <c r="K109" s="108"/>
      <c r="L109" s="117"/>
      <c r="M109" s="108"/>
      <c r="N109" s="108"/>
      <c r="O109" s="108"/>
      <c r="P109" s="108"/>
      <c r="Q109" s="108"/>
      <c r="R109" s="186"/>
      <c r="S109" s="108"/>
      <c r="T109" s="108"/>
    </row>
    <row r="110" spans="1:20" x14ac:dyDescent="0.25">
      <c r="A110" s="108"/>
      <c r="B110" s="108"/>
      <c r="C110" s="108"/>
      <c r="D110" s="108"/>
      <c r="E110" s="108"/>
      <c r="F110" s="108"/>
      <c r="G110" s="108"/>
      <c r="H110" s="186"/>
      <c r="I110" s="108"/>
      <c r="J110" s="108"/>
      <c r="K110" s="108"/>
      <c r="L110" s="117"/>
      <c r="M110" s="108"/>
      <c r="N110" s="108"/>
      <c r="O110" s="108"/>
      <c r="P110" s="108"/>
      <c r="Q110" s="108"/>
      <c r="R110" s="186"/>
      <c r="S110" s="108"/>
      <c r="T110" s="108"/>
    </row>
    <row r="111" spans="1:20" x14ac:dyDescent="0.25">
      <c r="A111" s="108"/>
      <c r="B111" s="108"/>
      <c r="C111" s="108"/>
      <c r="D111" s="108"/>
      <c r="E111" s="108"/>
      <c r="F111" s="108"/>
      <c r="G111" s="108"/>
      <c r="H111" s="186"/>
      <c r="I111" s="108"/>
      <c r="J111" s="108"/>
      <c r="K111" s="108"/>
      <c r="L111" s="117"/>
      <c r="M111" s="108"/>
      <c r="N111" s="108"/>
      <c r="O111" s="108"/>
      <c r="P111" s="108"/>
      <c r="Q111" s="108"/>
      <c r="R111" s="186"/>
      <c r="S111" s="108"/>
      <c r="T111" s="108"/>
    </row>
    <row r="112" spans="1:20" x14ac:dyDescent="0.25">
      <c r="A112" s="108"/>
      <c r="B112" s="108"/>
      <c r="C112" s="108"/>
      <c r="D112" s="108"/>
      <c r="E112" s="108"/>
      <c r="F112" s="108"/>
      <c r="G112" s="108"/>
      <c r="H112" s="186"/>
      <c r="I112" s="108"/>
      <c r="J112" s="108"/>
      <c r="K112" s="108"/>
      <c r="L112" s="117"/>
      <c r="M112" s="108"/>
      <c r="N112" s="108"/>
      <c r="O112" s="108"/>
      <c r="P112" s="108"/>
      <c r="Q112" s="108"/>
      <c r="R112" s="186"/>
      <c r="S112" s="108"/>
      <c r="T112" s="108"/>
    </row>
    <row r="113" spans="1:20" x14ac:dyDescent="0.25">
      <c r="A113" s="108"/>
      <c r="B113" s="108"/>
      <c r="C113" s="108"/>
      <c r="D113" s="108"/>
      <c r="E113" s="108"/>
      <c r="F113" s="108"/>
      <c r="G113" s="108"/>
      <c r="H113" s="186"/>
      <c r="I113" s="108"/>
      <c r="J113" s="108"/>
      <c r="K113" s="108"/>
      <c r="L113" s="117"/>
      <c r="M113" s="108"/>
      <c r="N113" s="108"/>
      <c r="O113" s="108"/>
      <c r="P113" s="108"/>
      <c r="Q113" s="108"/>
      <c r="R113" s="186"/>
      <c r="S113" s="108"/>
      <c r="T113" s="108"/>
    </row>
    <row r="114" spans="1:20" x14ac:dyDescent="0.25">
      <c r="A114" s="108"/>
      <c r="B114" s="108"/>
      <c r="C114" s="108"/>
      <c r="D114" s="108"/>
      <c r="E114" s="108"/>
      <c r="F114" s="108"/>
      <c r="G114" s="108"/>
      <c r="H114" s="186"/>
      <c r="I114" s="108"/>
      <c r="J114" s="108"/>
      <c r="K114" s="108"/>
      <c r="L114" s="117"/>
      <c r="M114" s="108"/>
      <c r="N114" s="108"/>
      <c r="O114" s="108"/>
      <c r="P114" s="108"/>
      <c r="Q114" s="108"/>
      <c r="R114" s="186"/>
      <c r="S114" s="108"/>
      <c r="T114" s="108"/>
    </row>
    <row r="115" spans="1:20" x14ac:dyDescent="0.25">
      <c r="A115" s="108"/>
      <c r="B115" s="108"/>
      <c r="C115" s="108"/>
      <c r="D115" s="108"/>
      <c r="E115" s="108"/>
      <c r="F115" s="108"/>
      <c r="G115" s="108"/>
      <c r="H115" s="186"/>
      <c r="I115" s="108"/>
      <c r="J115" s="108"/>
      <c r="K115" s="108"/>
      <c r="L115" s="117"/>
      <c r="M115" s="108"/>
      <c r="N115" s="108"/>
      <c r="O115" s="108"/>
      <c r="P115" s="108"/>
      <c r="Q115" s="108"/>
      <c r="R115" s="186"/>
      <c r="S115" s="108"/>
      <c r="T115" s="108"/>
    </row>
    <row r="116" spans="1:20" x14ac:dyDescent="0.25">
      <c r="A116" s="108"/>
      <c r="B116" s="108"/>
      <c r="C116" s="108"/>
      <c r="D116" s="108"/>
      <c r="E116" s="108"/>
      <c r="F116" s="108"/>
      <c r="G116" s="108"/>
      <c r="H116" s="186"/>
      <c r="I116" s="108"/>
      <c r="J116" s="108"/>
      <c r="K116" s="108"/>
      <c r="L116" s="117"/>
      <c r="M116" s="108"/>
      <c r="N116" s="108"/>
      <c r="O116" s="108"/>
      <c r="P116" s="108"/>
      <c r="Q116" s="108"/>
      <c r="R116" s="186"/>
      <c r="S116" s="108"/>
      <c r="T116" s="108"/>
    </row>
    <row r="117" spans="1:20" x14ac:dyDescent="0.25">
      <c r="A117" s="108"/>
      <c r="B117" s="108"/>
      <c r="C117" s="108"/>
      <c r="D117" s="108"/>
      <c r="E117" s="108"/>
      <c r="F117" s="108"/>
      <c r="G117" s="108"/>
      <c r="H117" s="186"/>
      <c r="I117" s="108"/>
      <c r="J117" s="108"/>
      <c r="K117" s="108"/>
      <c r="L117" s="117"/>
      <c r="M117" s="108"/>
      <c r="N117" s="108"/>
      <c r="O117" s="108"/>
      <c r="P117" s="108"/>
      <c r="Q117" s="108"/>
      <c r="R117" s="186"/>
      <c r="S117" s="108"/>
      <c r="T117" s="108"/>
    </row>
    <row r="118" spans="1:20" x14ac:dyDescent="0.25">
      <c r="A118" s="108"/>
      <c r="B118" s="108"/>
      <c r="C118" s="108"/>
      <c r="D118" s="108"/>
      <c r="E118" s="108"/>
      <c r="F118" s="108"/>
      <c r="G118" s="108"/>
      <c r="H118" s="186"/>
      <c r="I118" s="108"/>
      <c r="J118" s="108"/>
      <c r="K118" s="108"/>
      <c r="L118" s="117"/>
      <c r="M118" s="108"/>
      <c r="N118" s="108"/>
      <c r="O118" s="108"/>
      <c r="P118" s="108"/>
      <c r="Q118" s="108"/>
      <c r="R118" s="186"/>
      <c r="S118" s="108"/>
      <c r="T118" s="108"/>
    </row>
    <row r="119" spans="1:20" x14ac:dyDescent="0.25">
      <c r="A119" s="108"/>
      <c r="B119" s="108"/>
      <c r="C119" s="108"/>
      <c r="D119" s="108"/>
      <c r="E119" s="108"/>
      <c r="F119" s="108"/>
      <c r="G119" s="108"/>
      <c r="H119" s="186"/>
      <c r="I119" s="108"/>
      <c r="J119" s="108"/>
      <c r="K119" s="108"/>
      <c r="L119" s="117"/>
      <c r="M119" s="108"/>
      <c r="N119" s="108"/>
      <c r="O119" s="108"/>
      <c r="P119" s="108"/>
      <c r="Q119" s="108"/>
      <c r="R119" s="186"/>
      <c r="S119" s="108"/>
      <c r="T119" s="108"/>
    </row>
    <row r="120" spans="1:20" x14ac:dyDescent="0.25">
      <c r="A120" s="108"/>
      <c r="B120" s="108"/>
      <c r="C120" s="108"/>
      <c r="D120" s="108"/>
      <c r="E120" s="108"/>
      <c r="F120" s="108"/>
      <c r="G120" s="108"/>
      <c r="H120" s="186"/>
      <c r="I120" s="108"/>
      <c r="J120" s="108"/>
      <c r="K120" s="108"/>
      <c r="L120" s="117"/>
      <c r="M120" s="108"/>
      <c r="N120" s="108"/>
      <c r="O120" s="108"/>
      <c r="P120" s="108"/>
      <c r="Q120" s="108"/>
      <c r="R120" s="186"/>
      <c r="S120" s="108"/>
      <c r="T120" s="108"/>
    </row>
    <row r="121" spans="1:20" x14ac:dyDescent="0.25">
      <c r="A121" s="108"/>
      <c r="B121" s="108"/>
      <c r="C121" s="108"/>
      <c r="D121" s="108"/>
      <c r="E121" s="108"/>
      <c r="F121" s="108"/>
      <c r="G121" s="108"/>
      <c r="H121" s="186"/>
      <c r="I121" s="108"/>
      <c r="J121" s="108"/>
      <c r="K121" s="108"/>
      <c r="L121" s="117"/>
      <c r="M121" s="108"/>
      <c r="N121" s="108"/>
      <c r="O121" s="108"/>
      <c r="P121" s="108"/>
      <c r="Q121" s="108"/>
      <c r="R121" s="186"/>
      <c r="S121" s="108"/>
      <c r="T121" s="108"/>
    </row>
    <row r="122" spans="1:20" x14ac:dyDescent="0.25">
      <c r="A122" s="108"/>
      <c r="B122" s="108"/>
      <c r="C122" s="108"/>
      <c r="D122" s="108"/>
      <c r="E122" s="108"/>
      <c r="F122" s="108"/>
      <c r="G122" s="108"/>
      <c r="H122" s="186"/>
      <c r="I122" s="108"/>
      <c r="J122" s="108"/>
      <c r="K122" s="108"/>
      <c r="L122" s="117"/>
      <c r="M122" s="108"/>
      <c r="N122" s="108"/>
      <c r="O122" s="108"/>
      <c r="P122" s="108"/>
      <c r="Q122" s="108"/>
      <c r="R122" s="186"/>
      <c r="S122" s="108"/>
      <c r="T122" s="108"/>
    </row>
    <row r="123" spans="1:20" x14ac:dyDescent="0.25">
      <c r="A123" s="108"/>
      <c r="B123" s="108"/>
      <c r="C123" s="108"/>
      <c r="D123" s="108"/>
      <c r="E123" s="108"/>
      <c r="F123" s="108"/>
      <c r="G123" s="108"/>
      <c r="H123" s="186"/>
      <c r="I123" s="108"/>
      <c r="J123" s="108"/>
      <c r="K123" s="108"/>
      <c r="L123" s="117"/>
      <c r="M123" s="108"/>
      <c r="N123" s="108"/>
      <c r="O123" s="108"/>
      <c r="P123" s="108"/>
      <c r="Q123" s="108"/>
      <c r="R123" s="186"/>
      <c r="S123" s="108"/>
      <c r="T123" s="108"/>
    </row>
    <row r="124" spans="1:20" x14ac:dyDescent="0.25">
      <c r="A124" s="108"/>
      <c r="B124" s="108"/>
      <c r="C124" s="108"/>
      <c r="D124" s="108"/>
      <c r="E124" s="108"/>
      <c r="F124" s="108"/>
      <c r="G124" s="108"/>
      <c r="H124" s="186"/>
      <c r="I124" s="108"/>
      <c r="J124" s="108"/>
      <c r="K124" s="108"/>
      <c r="L124" s="117"/>
      <c r="M124" s="108"/>
      <c r="N124" s="108"/>
      <c r="O124" s="108"/>
      <c r="P124" s="108"/>
      <c r="Q124" s="108"/>
      <c r="R124" s="186"/>
      <c r="S124" s="108"/>
      <c r="T124" s="108"/>
    </row>
    <row r="125" spans="1:20" x14ac:dyDescent="0.25">
      <c r="A125" s="108"/>
      <c r="B125" s="108"/>
      <c r="C125" s="108"/>
      <c r="D125" s="108"/>
      <c r="E125" s="108"/>
      <c r="F125" s="108"/>
      <c r="G125" s="108"/>
      <c r="H125" s="186"/>
      <c r="I125" s="108"/>
      <c r="J125" s="108"/>
      <c r="K125" s="108"/>
      <c r="L125" s="117"/>
      <c r="M125" s="108"/>
      <c r="N125" s="108"/>
      <c r="O125" s="108"/>
      <c r="P125" s="108"/>
      <c r="Q125" s="108"/>
      <c r="R125" s="186"/>
      <c r="S125" s="108"/>
      <c r="T125" s="108"/>
    </row>
    <row r="126" spans="1:20" x14ac:dyDescent="0.25">
      <c r="A126" s="108"/>
      <c r="B126" s="108"/>
      <c r="C126" s="108"/>
      <c r="D126" s="108"/>
      <c r="E126" s="108"/>
      <c r="F126" s="108"/>
      <c r="G126" s="108"/>
      <c r="H126" s="186"/>
      <c r="I126" s="108"/>
      <c r="J126" s="108"/>
      <c r="K126" s="108"/>
      <c r="L126" s="117"/>
      <c r="M126" s="108"/>
      <c r="N126" s="108"/>
      <c r="O126" s="108"/>
      <c r="P126" s="108"/>
      <c r="Q126" s="108"/>
      <c r="R126" s="186"/>
      <c r="S126" s="108"/>
      <c r="T126" s="108"/>
    </row>
    <row r="127" spans="1:20" x14ac:dyDescent="0.25">
      <c r="A127" s="108"/>
      <c r="B127" s="108"/>
      <c r="C127" s="108"/>
      <c r="D127" s="108"/>
      <c r="E127" s="108"/>
      <c r="F127" s="108"/>
      <c r="G127" s="108"/>
      <c r="H127" s="186"/>
      <c r="I127" s="108"/>
      <c r="J127" s="108"/>
      <c r="K127" s="108"/>
      <c r="L127" s="117"/>
      <c r="M127" s="108"/>
      <c r="N127" s="108"/>
      <c r="O127" s="108"/>
      <c r="P127" s="108"/>
      <c r="Q127" s="108"/>
      <c r="R127" s="186"/>
      <c r="S127" s="108"/>
      <c r="T127" s="108"/>
    </row>
    <row r="128" spans="1:20" x14ac:dyDescent="0.25">
      <c r="A128" s="108"/>
      <c r="B128" s="108"/>
      <c r="C128" s="108"/>
      <c r="D128" s="108"/>
      <c r="E128" s="108"/>
      <c r="F128" s="108"/>
      <c r="G128" s="108"/>
      <c r="H128" s="186"/>
      <c r="I128" s="108"/>
      <c r="J128" s="108"/>
      <c r="K128" s="108"/>
      <c r="L128" s="117"/>
      <c r="M128" s="108"/>
      <c r="N128" s="108"/>
      <c r="O128" s="108"/>
      <c r="P128" s="108"/>
      <c r="Q128" s="108"/>
      <c r="R128" s="186"/>
      <c r="S128" s="108"/>
      <c r="T128" s="108"/>
    </row>
    <row r="129" spans="1:20" x14ac:dyDescent="0.25">
      <c r="A129" s="108"/>
      <c r="B129" s="108"/>
      <c r="C129" s="108"/>
      <c r="D129" s="108"/>
      <c r="E129" s="108"/>
      <c r="F129" s="108"/>
      <c r="G129" s="108"/>
      <c r="H129" s="186"/>
      <c r="I129" s="108"/>
      <c r="J129" s="108"/>
      <c r="K129" s="108"/>
      <c r="L129" s="117"/>
      <c r="M129" s="108"/>
      <c r="N129" s="108"/>
      <c r="O129" s="108"/>
      <c r="P129" s="108"/>
      <c r="Q129" s="108"/>
      <c r="R129" s="186"/>
      <c r="S129" s="108"/>
      <c r="T129" s="108"/>
    </row>
    <row r="130" spans="1:20" x14ac:dyDescent="0.25">
      <c r="A130" s="108"/>
      <c r="B130" s="108"/>
      <c r="C130" s="108"/>
      <c r="D130" s="108"/>
      <c r="E130" s="108"/>
      <c r="F130" s="108"/>
      <c r="G130" s="108"/>
      <c r="H130" s="186"/>
      <c r="I130" s="108"/>
      <c r="J130" s="108"/>
      <c r="K130" s="108"/>
      <c r="L130" s="117"/>
      <c r="M130" s="108"/>
      <c r="N130" s="108"/>
      <c r="O130" s="108"/>
      <c r="P130" s="108"/>
      <c r="Q130" s="108"/>
      <c r="R130" s="186"/>
      <c r="S130" s="108"/>
      <c r="T130" s="108"/>
    </row>
    <row r="131" spans="1:20" x14ac:dyDescent="0.25">
      <c r="A131" s="108"/>
      <c r="B131" s="108"/>
      <c r="C131" s="108"/>
      <c r="D131" s="108"/>
      <c r="E131" s="108"/>
      <c r="F131" s="108"/>
      <c r="G131" s="108"/>
      <c r="H131" s="186"/>
      <c r="I131" s="108"/>
      <c r="J131" s="108"/>
      <c r="K131" s="108"/>
      <c r="L131" s="117"/>
      <c r="M131" s="108"/>
      <c r="N131" s="108"/>
      <c r="O131" s="108"/>
      <c r="P131" s="108"/>
      <c r="Q131" s="108"/>
      <c r="R131" s="186"/>
      <c r="S131" s="108"/>
      <c r="T131" s="108"/>
    </row>
    <row r="132" spans="1:20" x14ac:dyDescent="0.25">
      <c r="A132" s="108"/>
      <c r="B132" s="108"/>
      <c r="C132" s="108"/>
      <c r="D132" s="108"/>
      <c r="E132" s="108"/>
      <c r="F132" s="108"/>
      <c r="G132" s="108"/>
      <c r="H132" s="186"/>
      <c r="I132" s="108"/>
      <c r="J132" s="108"/>
      <c r="K132" s="108"/>
      <c r="L132" s="117"/>
      <c r="M132" s="108"/>
      <c r="N132" s="108"/>
      <c r="O132" s="108"/>
      <c r="P132" s="108"/>
      <c r="Q132" s="108"/>
      <c r="R132" s="186"/>
      <c r="S132" s="108"/>
      <c r="T132" s="108"/>
    </row>
    <row r="133" spans="1:20" x14ac:dyDescent="0.25">
      <c r="A133" s="108"/>
      <c r="B133" s="108"/>
      <c r="C133" s="108"/>
      <c r="D133" s="108"/>
      <c r="E133" s="108"/>
      <c r="F133" s="108"/>
      <c r="G133" s="108"/>
      <c r="H133" s="186"/>
      <c r="I133" s="108"/>
      <c r="J133" s="108"/>
      <c r="K133" s="108"/>
      <c r="L133" s="117"/>
      <c r="M133" s="108"/>
      <c r="N133" s="108"/>
      <c r="O133" s="108"/>
      <c r="P133" s="108"/>
      <c r="Q133" s="108"/>
      <c r="R133" s="186"/>
      <c r="S133" s="108"/>
      <c r="T133" s="108"/>
    </row>
    <row r="134" spans="1:20" x14ac:dyDescent="0.25">
      <c r="A134" s="108"/>
      <c r="B134" s="108"/>
      <c r="C134" s="108"/>
      <c r="D134" s="108"/>
      <c r="E134" s="108"/>
      <c r="F134" s="108"/>
      <c r="G134" s="108"/>
      <c r="H134" s="186"/>
      <c r="I134" s="108"/>
      <c r="J134" s="108"/>
      <c r="K134" s="108"/>
      <c r="L134" s="117"/>
      <c r="M134" s="108"/>
      <c r="N134" s="108"/>
      <c r="O134" s="108"/>
      <c r="P134" s="108"/>
      <c r="Q134" s="108"/>
      <c r="R134" s="186"/>
      <c r="S134" s="108"/>
      <c r="T134" s="108"/>
    </row>
    <row r="135" spans="1:20" x14ac:dyDescent="0.25">
      <c r="A135" s="108"/>
      <c r="B135" s="108"/>
      <c r="C135" s="108"/>
      <c r="D135" s="108"/>
      <c r="E135" s="108"/>
      <c r="F135" s="108"/>
      <c r="G135" s="108"/>
      <c r="H135" s="186"/>
      <c r="I135" s="108"/>
      <c r="J135" s="108"/>
      <c r="K135" s="108"/>
      <c r="L135" s="117"/>
      <c r="M135" s="108"/>
      <c r="N135" s="108"/>
      <c r="O135" s="108"/>
      <c r="P135" s="108"/>
      <c r="Q135" s="108"/>
      <c r="R135" s="186"/>
      <c r="S135" s="108"/>
      <c r="T135" s="108"/>
    </row>
    <row r="136" spans="1:20" x14ac:dyDescent="0.25">
      <c r="A136" s="108"/>
      <c r="B136" s="108"/>
      <c r="C136" s="108"/>
      <c r="D136" s="108"/>
      <c r="E136" s="108"/>
      <c r="F136" s="108"/>
      <c r="G136" s="108"/>
      <c r="H136" s="186"/>
      <c r="I136" s="108"/>
      <c r="J136" s="108"/>
      <c r="K136" s="108"/>
      <c r="L136" s="117"/>
      <c r="M136" s="108"/>
      <c r="N136" s="108"/>
      <c r="O136" s="108"/>
      <c r="P136" s="108"/>
      <c r="Q136" s="108"/>
      <c r="R136" s="186"/>
      <c r="S136" s="108"/>
      <c r="T136" s="108"/>
    </row>
    <row r="137" spans="1:20" x14ac:dyDescent="0.25">
      <c r="A137" s="108"/>
      <c r="B137" s="108"/>
      <c r="C137" s="108"/>
      <c r="D137" s="108"/>
      <c r="E137" s="108"/>
      <c r="F137" s="108"/>
      <c r="G137" s="108"/>
      <c r="H137" s="186"/>
      <c r="I137" s="108"/>
      <c r="J137" s="108"/>
      <c r="K137" s="108"/>
      <c r="L137" s="117"/>
      <c r="M137" s="108"/>
      <c r="N137" s="108"/>
      <c r="O137" s="108"/>
      <c r="P137" s="108"/>
      <c r="Q137" s="108"/>
      <c r="R137" s="186"/>
      <c r="S137" s="108"/>
      <c r="T137" s="108"/>
    </row>
    <row r="138" spans="1:20" x14ac:dyDescent="0.25">
      <c r="A138" s="108"/>
      <c r="B138" s="108"/>
      <c r="C138" s="108"/>
      <c r="D138" s="108"/>
      <c r="E138" s="108"/>
      <c r="F138" s="108"/>
      <c r="G138" s="108"/>
      <c r="H138" s="186"/>
      <c r="I138" s="108"/>
      <c r="J138" s="108"/>
      <c r="K138" s="108"/>
      <c r="L138" s="117"/>
      <c r="M138" s="108"/>
      <c r="N138" s="108"/>
      <c r="O138" s="108"/>
      <c r="P138" s="108"/>
      <c r="Q138" s="108"/>
      <c r="R138" s="186"/>
      <c r="S138" s="108"/>
      <c r="T138" s="108"/>
    </row>
    <row r="139" spans="1:20" x14ac:dyDescent="0.25">
      <c r="A139" s="108"/>
      <c r="B139" s="108"/>
      <c r="C139" s="108"/>
      <c r="D139" s="108"/>
      <c r="E139" s="108"/>
      <c r="F139" s="108"/>
      <c r="G139" s="108"/>
      <c r="H139" s="186"/>
      <c r="I139" s="108"/>
      <c r="J139" s="108"/>
      <c r="K139" s="108"/>
      <c r="L139" s="117"/>
      <c r="M139" s="108"/>
      <c r="N139" s="108"/>
      <c r="O139" s="108"/>
      <c r="P139" s="108"/>
      <c r="Q139" s="108"/>
      <c r="R139" s="186"/>
      <c r="S139" s="108"/>
      <c r="T139" s="108"/>
    </row>
    <row r="140" spans="1:20" x14ac:dyDescent="0.25">
      <c r="A140" s="108"/>
      <c r="B140" s="108"/>
      <c r="C140" s="108"/>
      <c r="D140" s="108"/>
      <c r="E140" s="108"/>
      <c r="F140" s="108"/>
      <c r="G140" s="108"/>
      <c r="H140" s="186"/>
      <c r="I140" s="108"/>
      <c r="J140" s="108"/>
      <c r="K140" s="108"/>
      <c r="L140" s="117"/>
      <c r="M140" s="108"/>
      <c r="N140" s="108"/>
      <c r="O140" s="108"/>
      <c r="P140" s="108"/>
      <c r="Q140" s="108"/>
      <c r="R140" s="186"/>
      <c r="S140" s="108"/>
      <c r="T140" s="108"/>
    </row>
    <row r="141" spans="1:20" x14ac:dyDescent="0.25">
      <c r="A141" s="108"/>
      <c r="B141" s="108"/>
      <c r="C141" s="108"/>
      <c r="D141" s="108"/>
      <c r="E141" s="108"/>
      <c r="F141" s="108"/>
      <c r="G141" s="108"/>
      <c r="H141" s="186"/>
      <c r="I141" s="108"/>
      <c r="J141" s="108"/>
      <c r="K141" s="108"/>
      <c r="L141" s="117"/>
      <c r="M141" s="108"/>
      <c r="N141" s="108"/>
      <c r="O141" s="108"/>
      <c r="P141" s="108"/>
      <c r="Q141" s="108"/>
      <c r="R141" s="186"/>
      <c r="S141" s="108"/>
      <c r="T141" s="108"/>
    </row>
    <row r="142" spans="1:20" x14ac:dyDescent="0.25">
      <c r="A142" s="108"/>
      <c r="B142" s="108"/>
      <c r="C142" s="108"/>
      <c r="D142" s="108"/>
      <c r="E142" s="108"/>
      <c r="F142" s="108"/>
      <c r="G142" s="108"/>
      <c r="H142" s="186"/>
      <c r="I142" s="108"/>
      <c r="J142" s="108"/>
      <c r="K142" s="108"/>
      <c r="L142" s="117"/>
      <c r="M142" s="108"/>
      <c r="N142" s="108"/>
      <c r="O142" s="108"/>
      <c r="P142" s="108"/>
      <c r="Q142" s="108"/>
      <c r="R142" s="186"/>
      <c r="S142" s="108"/>
      <c r="T142" s="108"/>
    </row>
    <row r="143" spans="1:20" x14ac:dyDescent="0.25">
      <c r="A143" s="108"/>
      <c r="B143" s="108"/>
      <c r="C143" s="108"/>
      <c r="D143" s="108"/>
      <c r="E143" s="108"/>
      <c r="F143" s="108"/>
      <c r="G143" s="108"/>
      <c r="H143" s="186"/>
      <c r="I143" s="108"/>
      <c r="J143" s="108"/>
      <c r="K143" s="108"/>
      <c r="L143" s="117"/>
      <c r="M143" s="108"/>
      <c r="N143" s="108"/>
      <c r="O143" s="108"/>
      <c r="P143" s="108"/>
      <c r="Q143" s="108"/>
      <c r="R143" s="186"/>
      <c r="S143" s="108"/>
      <c r="T143" s="108"/>
    </row>
    <row r="144" spans="1:20" x14ac:dyDescent="0.25">
      <c r="A144" s="108"/>
      <c r="B144" s="108"/>
      <c r="C144" s="108"/>
      <c r="D144" s="108"/>
      <c r="E144" s="108"/>
      <c r="F144" s="108"/>
      <c r="G144" s="108"/>
      <c r="H144" s="186"/>
      <c r="I144" s="108"/>
      <c r="J144" s="108"/>
      <c r="K144" s="108"/>
      <c r="L144" s="117"/>
      <c r="M144" s="108"/>
      <c r="N144" s="108"/>
      <c r="O144" s="108"/>
      <c r="P144" s="108"/>
      <c r="Q144" s="108"/>
      <c r="R144" s="186"/>
      <c r="S144" s="108"/>
      <c r="T144" s="108"/>
    </row>
    <row r="145" spans="1:20" x14ac:dyDescent="0.25">
      <c r="A145" s="108"/>
      <c r="B145" s="108"/>
      <c r="C145" s="108"/>
      <c r="D145" s="108"/>
      <c r="E145" s="108"/>
      <c r="F145" s="108"/>
      <c r="G145" s="108"/>
      <c r="H145" s="186"/>
      <c r="I145" s="108"/>
      <c r="J145" s="108"/>
      <c r="K145" s="108"/>
      <c r="L145" s="117"/>
      <c r="M145" s="108"/>
      <c r="N145" s="108"/>
      <c r="O145" s="108"/>
      <c r="P145" s="108"/>
      <c r="Q145" s="108"/>
      <c r="R145" s="186"/>
      <c r="S145" s="108"/>
      <c r="T145" s="108"/>
    </row>
    <row r="146" spans="1:20" x14ac:dyDescent="0.25">
      <c r="A146" s="108"/>
      <c r="B146" s="108"/>
      <c r="C146" s="108"/>
      <c r="D146" s="108"/>
      <c r="E146" s="108"/>
      <c r="F146" s="108"/>
      <c r="G146" s="108"/>
      <c r="H146" s="186"/>
      <c r="I146" s="108"/>
      <c r="J146" s="108"/>
      <c r="K146" s="108"/>
      <c r="L146" s="117"/>
      <c r="M146" s="108"/>
      <c r="N146" s="108"/>
      <c r="O146" s="108"/>
      <c r="P146" s="108"/>
      <c r="Q146" s="108"/>
      <c r="R146" s="186"/>
      <c r="S146" s="108"/>
      <c r="T146" s="108"/>
    </row>
    <row r="147" spans="1:20" x14ac:dyDescent="0.25">
      <c r="A147" s="108"/>
      <c r="B147" s="108"/>
      <c r="C147" s="108"/>
      <c r="D147" s="108"/>
      <c r="E147" s="108"/>
      <c r="F147" s="108"/>
      <c r="G147" s="108"/>
      <c r="H147" s="186"/>
      <c r="I147" s="108"/>
      <c r="J147" s="108"/>
      <c r="K147" s="108"/>
      <c r="L147" s="117"/>
      <c r="M147" s="108"/>
      <c r="N147" s="108"/>
      <c r="O147" s="108"/>
      <c r="P147" s="108"/>
      <c r="Q147" s="108"/>
      <c r="R147" s="186"/>
      <c r="S147" s="108"/>
      <c r="T147" s="108"/>
    </row>
    <row r="148" spans="1:20" x14ac:dyDescent="0.25">
      <c r="A148" s="108"/>
      <c r="B148" s="108"/>
      <c r="C148" s="108"/>
      <c r="D148" s="108"/>
      <c r="E148" s="108"/>
      <c r="F148" s="108"/>
      <c r="G148" s="108"/>
      <c r="H148" s="186"/>
      <c r="I148" s="108"/>
      <c r="J148" s="108"/>
      <c r="K148" s="108"/>
      <c r="L148" s="117"/>
      <c r="M148" s="108"/>
      <c r="N148" s="108"/>
      <c r="O148" s="108"/>
      <c r="P148" s="108"/>
      <c r="Q148" s="108"/>
      <c r="R148" s="186"/>
      <c r="S148" s="108"/>
      <c r="T148" s="108"/>
    </row>
    <row r="149" spans="1:20" x14ac:dyDescent="0.25">
      <c r="A149" s="108"/>
      <c r="B149" s="108"/>
      <c r="C149" s="108"/>
      <c r="D149" s="108"/>
      <c r="E149" s="108"/>
      <c r="F149" s="108"/>
      <c r="G149" s="108"/>
      <c r="H149" s="186"/>
      <c r="I149" s="108"/>
      <c r="J149" s="108"/>
      <c r="K149" s="108"/>
      <c r="L149" s="117"/>
      <c r="M149" s="108"/>
      <c r="N149" s="108"/>
      <c r="O149" s="108"/>
      <c r="P149" s="108"/>
      <c r="Q149" s="108"/>
      <c r="R149" s="186"/>
      <c r="S149" s="108"/>
      <c r="T149" s="108"/>
    </row>
    <row r="150" spans="1:20" x14ac:dyDescent="0.25">
      <c r="A150" s="108"/>
      <c r="B150" s="108"/>
      <c r="C150" s="108"/>
      <c r="D150" s="108"/>
      <c r="E150" s="108"/>
      <c r="F150" s="108"/>
      <c r="G150" s="108"/>
      <c r="H150" s="186"/>
      <c r="I150" s="108"/>
      <c r="J150" s="108"/>
      <c r="K150" s="108"/>
      <c r="L150" s="117"/>
      <c r="M150" s="108"/>
      <c r="N150" s="108"/>
      <c r="O150" s="108"/>
      <c r="P150" s="108"/>
      <c r="Q150" s="108"/>
      <c r="R150" s="186"/>
      <c r="S150" s="108"/>
      <c r="T150" s="108"/>
    </row>
    <row r="151" spans="1:20" x14ac:dyDescent="0.25">
      <c r="A151" s="108"/>
      <c r="B151" s="108"/>
      <c r="C151" s="108"/>
      <c r="D151" s="108"/>
      <c r="E151" s="108"/>
      <c r="F151" s="108"/>
      <c r="G151" s="108"/>
      <c r="H151" s="186"/>
      <c r="I151" s="108"/>
      <c r="J151" s="108"/>
      <c r="K151" s="108"/>
      <c r="L151" s="117"/>
      <c r="M151" s="108"/>
      <c r="N151" s="108"/>
      <c r="O151" s="108"/>
      <c r="P151" s="108"/>
      <c r="Q151" s="108"/>
      <c r="R151" s="186"/>
      <c r="S151" s="108"/>
      <c r="T151" s="108"/>
    </row>
    <row r="152" spans="1:20" x14ac:dyDescent="0.25">
      <c r="A152" s="108"/>
      <c r="B152" s="108"/>
      <c r="C152" s="108"/>
      <c r="D152" s="108"/>
      <c r="E152" s="108"/>
      <c r="F152" s="108"/>
      <c r="G152" s="108"/>
      <c r="H152" s="186"/>
      <c r="I152" s="108"/>
      <c r="J152" s="108"/>
      <c r="K152" s="108"/>
      <c r="L152" s="117"/>
      <c r="M152" s="108"/>
      <c r="N152" s="108"/>
      <c r="O152" s="108"/>
      <c r="P152" s="108"/>
      <c r="Q152" s="108"/>
      <c r="R152" s="186"/>
      <c r="S152" s="108"/>
      <c r="T152" s="108"/>
    </row>
    <row r="153" spans="1:20" x14ac:dyDescent="0.25">
      <c r="A153" s="108"/>
      <c r="B153" s="108"/>
      <c r="C153" s="108"/>
      <c r="D153" s="108"/>
      <c r="E153" s="108"/>
      <c r="F153" s="108"/>
      <c r="G153" s="108"/>
      <c r="H153" s="186"/>
      <c r="I153" s="108"/>
      <c r="J153" s="108"/>
      <c r="K153" s="108"/>
      <c r="L153" s="117"/>
      <c r="M153" s="108"/>
      <c r="N153" s="108"/>
      <c r="O153" s="108"/>
      <c r="P153" s="108"/>
      <c r="Q153" s="108"/>
      <c r="R153" s="186"/>
      <c r="S153" s="108"/>
      <c r="T153" s="108"/>
    </row>
    <row r="154" spans="1:20" x14ac:dyDescent="0.25">
      <c r="A154" s="108"/>
      <c r="B154" s="108"/>
      <c r="C154" s="108"/>
      <c r="D154" s="108"/>
      <c r="E154" s="108"/>
      <c r="F154" s="108"/>
      <c r="G154" s="108"/>
      <c r="H154" s="186"/>
      <c r="I154" s="108"/>
      <c r="J154" s="108"/>
      <c r="K154" s="108"/>
      <c r="L154" s="117"/>
      <c r="M154" s="108"/>
      <c r="N154" s="108"/>
      <c r="O154" s="108"/>
      <c r="P154" s="108"/>
      <c r="Q154" s="108"/>
      <c r="R154" s="186"/>
      <c r="S154" s="108"/>
      <c r="T154" s="108"/>
    </row>
    <row r="155" spans="1:20" x14ac:dyDescent="0.25">
      <c r="A155" s="108"/>
      <c r="B155" s="108"/>
      <c r="C155" s="108"/>
      <c r="D155" s="108"/>
      <c r="E155" s="108"/>
      <c r="F155" s="108"/>
      <c r="G155" s="108"/>
      <c r="H155" s="186"/>
      <c r="I155" s="108"/>
      <c r="J155" s="108"/>
      <c r="K155" s="108"/>
      <c r="L155" s="117"/>
      <c r="M155" s="108"/>
      <c r="N155" s="108"/>
      <c r="O155" s="108"/>
      <c r="P155" s="108"/>
      <c r="Q155" s="108"/>
      <c r="R155" s="186"/>
      <c r="S155" s="108"/>
      <c r="T155" s="108"/>
    </row>
    <row r="156" spans="1:20" x14ac:dyDescent="0.25">
      <c r="A156" s="108"/>
      <c r="B156" s="108"/>
      <c r="C156" s="108"/>
      <c r="D156" s="108"/>
      <c r="E156" s="108"/>
      <c r="F156" s="108"/>
      <c r="G156" s="108"/>
      <c r="H156" s="186"/>
      <c r="I156" s="108"/>
      <c r="J156" s="108"/>
      <c r="K156" s="108"/>
      <c r="L156" s="117"/>
      <c r="M156" s="108"/>
      <c r="N156" s="108"/>
      <c r="O156" s="108"/>
      <c r="P156" s="108"/>
      <c r="Q156" s="108"/>
      <c r="R156" s="186"/>
      <c r="S156" s="108"/>
      <c r="T156" s="108"/>
    </row>
    <row r="157" spans="1:20" x14ac:dyDescent="0.25">
      <c r="A157" s="108"/>
      <c r="B157" s="108"/>
      <c r="C157" s="108"/>
      <c r="D157" s="108"/>
      <c r="E157" s="108"/>
      <c r="F157" s="108"/>
      <c r="G157" s="108"/>
      <c r="H157" s="186"/>
      <c r="I157" s="108"/>
      <c r="J157" s="108"/>
      <c r="K157" s="108"/>
      <c r="L157" s="117"/>
      <c r="M157" s="108"/>
      <c r="N157" s="108"/>
      <c r="O157" s="108"/>
      <c r="P157" s="108"/>
      <c r="Q157" s="108"/>
      <c r="R157" s="186"/>
      <c r="S157" s="108"/>
      <c r="T157" s="108"/>
    </row>
    <row r="158" spans="1:20" x14ac:dyDescent="0.25">
      <c r="A158" s="108"/>
      <c r="B158" s="108"/>
      <c r="C158" s="108"/>
      <c r="D158" s="108"/>
      <c r="E158" s="108"/>
      <c r="F158" s="108"/>
      <c r="G158" s="108"/>
      <c r="H158" s="186"/>
      <c r="I158" s="108"/>
      <c r="J158" s="108"/>
      <c r="K158" s="108"/>
      <c r="L158" s="117"/>
      <c r="M158" s="108"/>
      <c r="N158" s="108"/>
      <c r="O158" s="108"/>
      <c r="P158" s="108"/>
      <c r="Q158" s="108"/>
      <c r="R158" s="186"/>
      <c r="S158" s="108"/>
      <c r="T158" s="108"/>
    </row>
    <row r="159" spans="1:20" x14ac:dyDescent="0.25">
      <c r="A159" s="108"/>
      <c r="B159" s="108"/>
      <c r="C159" s="108"/>
      <c r="D159" s="108"/>
      <c r="E159" s="108"/>
      <c r="F159" s="108"/>
      <c r="G159" s="108"/>
      <c r="H159" s="186"/>
      <c r="I159" s="108"/>
      <c r="J159" s="108"/>
      <c r="K159" s="108"/>
      <c r="L159" s="117"/>
      <c r="M159" s="108"/>
      <c r="N159" s="108"/>
      <c r="O159" s="108"/>
      <c r="P159" s="108"/>
      <c r="Q159" s="108"/>
      <c r="R159" s="186"/>
      <c r="S159" s="108"/>
      <c r="T159" s="108"/>
    </row>
    <row r="160" spans="1:20" x14ac:dyDescent="0.25">
      <c r="A160" s="108"/>
      <c r="B160" s="108"/>
      <c r="C160" s="108"/>
      <c r="D160" s="108"/>
      <c r="E160" s="108"/>
      <c r="F160" s="108"/>
      <c r="G160" s="108"/>
      <c r="H160" s="186"/>
      <c r="I160" s="108"/>
      <c r="J160" s="108"/>
      <c r="K160" s="108"/>
      <c r="L160" s="117"/>
      <c r="M160" s="108"/>
      <c r="N160" s="108"/>
      <c r="O160" s="108"/>
      <c r="P160" s="108"/>
      <c r="Q160" s="108"/>
      <c r="R160" s="186"/>
      <c r="S160" s="108"/>
      <c r="T160" s="108"/>
    </row>
    <row r="161" spans="1:20" x14ac:dyDescent="0.25">
      <c r="A161" s="108"/>
      <c r="B161" s="108"/>
      <c r="C161" s="108"/>
      <c r="D161" s="108"/>
      <c r="E161" s="108"/>
      <c r="F161" s="108"/>
      <c r="G161" s="108"/>
      <c r="H161" s="186"/>
      <c r="I161" s="108"/>
      <c r="J161" s="108"/>
      <c r="K161" s="108"/>
      <c r="L161" s="117"/>
      <c r="M161" s="108"/>
      <c r="N161" s="108"/>
      <c r="O161" s="108"/>
      <c r="P161" s="108"/>
      <c r="Q161" s="108"/>
      <c r="R161" s="186"/>
      <c r="S161" s="108"/>
      <c r="T161" s="108"/>
    </row>
    <row r="162" spans="1:20" x14ac:dyDescent="0.25">
      <c r="A162" s="108"/>
      <c r="B162" s="108"/>
      <c r="C162" s="108"/>
      <c r="D162" s="108"/>
      <c r="E162" s="108"/>
      <c r="F162" s="108"/>
      <c r="G162" s="108"/>
      <c r="H162" s="186"/>
      <c r="I162" s="108"/>
      <c r="J162" s="108"/>
      <c r="K162" s="108"/>
      <c r="L162" s="117"/>
      <c r="M162" s="108"/>
      <c r="N162" s="108"/>
      <c r="O162" s="108"/>
      <c r="P162" s="108"/>
      <c r="Q162" s="108"/>
      <c r="R162" s="186"/>
      <c r="S162" s="108"/>
      <c r="T162" s="108"/>
    </row>
    <row r="163" spans="1:20" x14ac:dyDescent="0.25">
      <c r="A163" s="108"/>
      <c r="B163" s="108"/>
      <c r="C163" s="108"/>
      <c r="D163" s="108"/>
      <c r="E163" s="108"/>
      <c r="F163" s="108"/>
      <c r="G163" s="108"/>
      <c r="H163" s="186"/>
      <c r="I163" s="108"/>
      <c r="J163" s="108"/>
      <c r="K163" s="108"/>
      <c r="L163" s="117"/>
      <c r="M163" s="108"/>
      <c r="N163" s="108"/>
      <c r="O163" s="108"/>
      <c r="P163" s="108"/>
      <c r="Q163" s="108"/>
      <c r="R163" s="186"/>
      <c r="S163" s="108"/>
      <c r="T163" s="108"/>
    </row>
    <row r="164" spans="1:20" x14ac:dyDescent="0.25">
      <c r="A164" s="108"/>
      <c r="B164" s="108"/>
      <c r="C164" s="108"/>
      <c r="D164" s="108"/>
      <c r="E164" s="108"/>
      <c r="F164" s="108"/>
      <c r="G164" s="108"/>
      <c r="H164" s="186"/>
      <c r="I164" s="108"/>
      <c r="J164" s="108"/>
      <c r="K164" s="108"/>
      <c r="L164" s="117"/>
      <c r="M164" s="108"/>
      <c r="N164" s="108"/>
      <c r="O164" s="108"/>
      <c r="P164" s="108"/>
      <c r="Q164" s="108"/>
      <c r="R164" s="186"/>
      <c r="S164" s="108"/>
      <c r="T164" s="108"/>
    </row>
    <row r="165" spans="1:20" x14ac:dyDescent="0.25">
      <c r="A165" s="108"/>
      <c r="B165" s="108"/>
      <c r="C165" s="108"/>
      <c r="D165" s="108"/>
      <c r="E165" s="108"/>
      <c r="F165" s="108"/>
      <c r="G165" s="108"/>
      <c r="H165" s="186"/>
      <c r="I165" s="108"/>
      <c r="J165" s="108"/>
      <c r="K165" s="108"/>
      <c r="L165" s="117"/>
      <c r="M165" s="108"/>
      <c r="N165" s="108"/>
      <c r="O165" s="108"/>
      <c r="P165" s="108"/>
      <c r="Q165" s="108"/>
      <c r="R165" s="186"/>
      <c r="S165" s="108"/>
      <c r="T165" s="108"/>
    </row>
    <row r="166" spans="1:20" x14ac:dyDescent="0.25">
      <c r="A166" s="108"/>
      <c r="B166" s="108"/>
      <c r="C166" s="108"/>
      <c r="D166" s="108"/>
      <c r="E166" s="108"/>
      <c r="F166" s="108"/>
      <c r="G166" s="108"/>
      <c r="H166" s="186"/>
      <c r="I166" s="108"/>
      <c r="J166" s="108"/>
      <c r="K166" s="108"/>
      <c r="L166" s="117"/>
      <c r="M166" s="108"/>
      <c r="N166" s="108"/>
      <c r="O166" s="108"/>
      <c r="P166" s="108"/>
      <c r="Q166" s="108"/>
      <c r="R166" s="186"/>
      <c r="S166" s="108"/>
      <c r="T166" s="108"/>
    </row>
    <row r="167" spans="1:20" x14ac:dyDescent="0.25">
      <c r="A167" s="108"/>
      <c r="B167" s="108"/>
      <c r="C167" s="108"/>
      <c r="D167" s="108"/>
      <c r="E167" s="108"/>
      <c r="F167" s="108"/>
      <c r="G167" s="108"/>
      <c r="H167" s="186"/>
      <c r="I167" s="108"/>
      <c r="J167" s="108"/>
      <c r="K167" s="108"/>
      <c r="L167" s="117"/>
      <c r="M167" s="108"/>
      <c r="N167" s="108"/>
      <c r="O167" s="108"/>
      <c r="P167" s="108"/>
      <c r="Q167" s="108"/>
      <c r="R167" s="186"/>
      <c r="S167" s="108"/>
      <c r="T167" s="108"/>
    </row>
    <row r="168" spans="1:20" x14ac:dyDescent="0.25">
      <c r="A168" s="108"/>
      <c r="B168" s="108"/>
      <c r="C168" s="108"/>
      <c r="D168" s="108"/>
      <c r="E168" s="108"/>
      <c r="F168" s="108"/>
      <c r="G168" s="108"/>
      <c r="H168" s="186"/>
      <c r="I168" s="108"/>
      <c r="J168" s="108"/>
      <c r="K168" s="108"/>
      <c r="L168" s="117"/>
      <c r="M168" s="108"/>
      <c r="N168" s="108"/>
      <c r="O168" s="108"/>
      <c r="P168" s="108"/>
      <c r="Q168" s="108"/>
      <c r="R168" s="186"/>
      <c r="S168" s="108"/>
      <c r="T168" s="108"/>
    </row>
    <row r="169" spans="1:20" x14ac:dyDescent="0.25">
      <c r="A169" s="108"/>
      <c r="B169" s="108"/>
      <c r="C169" s="108"/>
      <c r="D169" s="108"/>
      <c r="E169" s="108"/>
      <c r="F169" s="108"/>
      <c r="G169" s="108"/>
      <c r="H169" s="186"/>
      <c r="I169" s="108"/>
      <c r="J169" s="108"/>
      <c r="K169" s="108"/>
      <c r="L169" s="117"/>
      <c r="M169" s="108"/>
      <c r="N169" s="108"/>
      <c r="O169" s="108"/>
      <c r="P169" s="108"/>
      <c r="Q169" s="108"/>
      <c r="R169" s="186"/>
      <c r="S169" s="108"/>
      <c r="T169" s="108"/>
    </row>
    <row r="170" spans="1:20" x14ac:dyDescent="0.25">
      <c r="A170" s="108"/>
      <c r="B170" s="108"/>
      <c r="C170" s="108"/>
      <c r="D170" s="108"/>
      <c r="E170" s="108"/>
      <c r="F170" s="108"/>
      <c r="G170" s="108"/>
      <c r="H170" s="186"/>
      <c r="I170" s="108"/>
      <c r="J170" s="108"/>
      <c r="K170" s="108"/>
      <c r="L170" s="117"/>
      <c r="M170" s="108"/>
      <c r="N170" s="108"/>
      <c r="O170" s="108"/>
      <c r="P170" s="108"/>
      <c r="Q170" s="108"/>
      <c r="R170" s="186"/>
      <c r="S170" s="108"/>
      <c r="T170" s="108"/>
    </row>
    <row r="171" spans="1:20" x14ac:dyDescent="0.25">
      <c r="A171" s="108"/>
      <c r="B171" s="108"/>
      <c r="C171" s="108"/>
      <c r="D171" s="108"/>
      <c r="E171" s="108"/>
      <c r="F171" s="108"/>
      <c r="G171" s="108"/>
      <c r="H171" s="186"/>
      <c r="I171" s="108"/>
      <c r="J171" s="108"/>
      <c r="K171" s="108"/>
      <c r="L171" s="117"/>
      <c r="M171" s="108"/>
      <c r="N171" s="108"/>
      <c r="O171" s="108"/>
      <c r="P171" s="108"/>
      <c r="Q171" s="108"/>
      <c r="R171" s="186"/>
      <c r="S171" s="108"/>
      <c r="T171" s="108"/>
    </row>
    <row r="172" spans="1:20" x14ac:dyDescent="0.25">
      <c r="A172" s="108"/>
      <c r="B172" s="108"/>
      <c r="C172" s="108"/>
      <c r="D172" s="108"/>
      <c r="E172" s="108"/>
      <c r="F172" s="108"/>
      <c r="G172" s="108"/>
      <c r="H172" s="186"/>
      <c r="I172" s="108"/>
      <c r="J172" s="108"/>
      <c r="K172" s="108"/>
      <c r="L172" s="117"/>
      <c r="M172" s="108"/>
      <c r="N172" s="108"/>
      <c r="O172" s="108"/>
      <c r="P172" s="108"/>
      <c r="Q172" s="108"/>
      <c r="R172" s="186"/>
      <c r="S172" s="108"/>
      <c r="T172" s="108"/>
    </row>
    <row r="173" spans="1:20" x14ac:dyDescent="0.25">
      <c r="A173" s="108"/>
      <c r="B173" s="108"/>
      <c r="C173" s="108"/>
      <c r="D173" s="108"/>
      <c r="E173" s="108"/>
      <c r="F173" s="108"/>
      <c r="G173" s="108"/>
      <c r="H173" s="186"/>
      <c r="I173" s="108"/>
      <c r="J173" s="108"/>
      <c r="K173" s="108"/>
      <c r="L173" s="117"/>
      <c r="M173" s="108"/>
      <c r="N173" s="108"/>
      <c r="O173" s="108"/>
      <c r="P173" s="108"/>
      <c r="Q173" s="108"/>
      <c r="R173" s="186"/>
      <c r="S173" s="108"/>
      <c r="T173" s="108"/>
    </row>
    <row r="174" spans="1:20" x14ac:dyDescent="0.25">
      <c r="A174" s="108"/>
      <c r="B174" s="108"/>
      <c r="C174" s="108"/>
      <c r="D174" s="108"/>
      <c r="E174" s="108"/>
      <c r="F174" s="108"/>
      <c r="G174" s="108"/>
      <c r="H174" s="186"/>
      <c r="I174" s="108"/>
      <c r="J174" s="108"/>
      <c r="K174" s="108"/>
      <c r="L174" s="117"/>
      <c r="M174" s="108"/>
      <c r="N174" s="108"/>
      <c r="O174" s="108"/>
      <c r="P174" s="108"/>
      <c r="Q174" s="108"/>
      <c r="R174" s="186"/>
      <c r="S174" s="108"/>
      <c r="T174" s="108"/>
    </row>
    <row r="175" spans="1:20" x14ac:dyDescent="0.25">
      <c r="A175" s="108"/>
      <c r="B175" s="108"/>
      <c r="C175" s="108"/>
      <c r="D175" s="108"/>
      <c r="E175" s="108"/>
      <c r="F175" s="108"/>
      <c r="G175" s="108"/>
      <c r="H175" s="186"/>
      <c r="I175" s="108"/>
      <c r="J175" s="108"/>
      <c r="K175" s="108"/>
      <c r="L175" s="117"/>
      <c r="M175" s="108"/>
      <c r="N175" s="108"/>
      <c r="O175" s="108"/>
      <c r="P175" s="108"/>
      <c r="Q175" s="108"/>
      <c r="R175" s="186"/>
      <c r="S175" s="108"/>
      <c r="T175" s="108"/>
    </row>
    <row r="176" spans="1:20" x14ac:dyDescent="0.25">
      <c r="A176" s="108"/>
      <c r="B176" s="108"/>
      <c r="C176" s="108"/>
      <c r="D176" s="108"/>
      <c r="E176" s="108"/>
      <c r="F176" s="108"/>
      <c r="G176" s="108"/>
      <c r="H176" s="186"/>
      <c r="I176" s="108"/>
      <c r="J176" s="108"/>
      <c r="K176" s="108"/>
      <c r="L176" s="117"/>
      <c r="M176" s="108"/>
      <c r="N176" s="108"/>
      <c r="O176" s="108"/>
      <c r="P176" s="108"/>
      <c r="Q176" s="108"/>
      <c r="R176" s="186"/>
      <c r="S176" s="108"/>
      <c r="T176" s="108"/>
    </row>
    <row r="177" spans="1:20" x14ac:dyDescent="0.25">
      <c r="A177" s="108"/>
      <c r="B177" s="108"/>
      <c r="C177" s="108"/>
      <c r="D177" s="108"/>
      <c r="E177" s="108"/>
      <c r="F177" s="108"/>
      <c r="G177" s="108"/>
      <c r="H177" s="186"/>
      <c r="I177" s="108"/>
      <c r="J177" s="108"/>
      <c r="K177" s="108"/>
      <c r="L177" s="117"/>
      <c r="M177" s="108"/>
      <c r="N177" s="108"/>
      <c r="O177" s="108"/>
      <c r="P177" s="108"/>
      <c r="Q177" s="108"/>
      <c r="R177" s="186"/>
      <c r="S177" s="108"/>
      <c r="T177" s="108"/>
    </row>
    <row r="178" spans="1:20" x14ac:dyDescent="0.25">
      <c r="A178" s="108"/>
      <c r="B178" s="108"/>
      <c r="C178" s="108"/>
      <c r="D178" s="108"/>
      <c r="E178" s="108"/>
      <c r="F178" s="108"/>
      <c r="G178" s="108"/>
      <c r="H178" s="186"/>
      <c r="I178" s="108"/>
      <c r="J178" s="108"/>
      <c r="K178" s="108"/>
      <c r="L178" s="117"/>
      <c r="M178" s="108"/>
      <c r="N178" s="108"/>
      <c r="O178" s="108"/>
      <c r="P178" s="108"/>
      <c r="Q178" s="108"/>
      <c r="R178" s="186"/>
      <c r="S178" s="108"/>
      <c r="T178" s="108"/>
    </row>
    <row r="179" spans="1:20" x14ac:dyDescent="0.25">
      <c r="A179" s="108"/>
      <c r="B179" s="108"/>
      <c r="C179" s="108"/>
      <c r="D179" s="108"/>
      <c r="E179" s="108"/>
      <c r="F179" s="108"/>
      <c r="G179" s="108"/>
      <c r="H179" s="186"/>
      <c r="I179" s="108"/>
      <c r="J179" s="108"/>
      <c r="K179" s="108"/>
      <c r="L179" s="117"/>
      <c r="M179" s="108"/>
      <c r="N179" s="108"/>
      <c r="O179" s="108"/>
      <c r="P179" s="108"/>
      <c r="Q179" s="108"/>
      <c r="R179" s="186"/>
      <c r="S179" s="108"/>
      <c r="T179" s="108"/>
    </row>
    <row r="180" spans="1:20" x14ac:dyDescent="0.25">
      <c r="A180" s="108"/>
      <c r="B180" s="108"/>
      <c r="C180" s="108"/>
      <c r="D180" s="108"/>
      <c r="E180" s="108"/>
      <c r="F180" s="108"/>
      <c r="G180" s="108"/>
      <c r="H180" s="186"/>
      <c r="I180" s="108"/>
      <c r="J180" s="108"/>
      <c r="K180" s="108"/>
      <c r="L180" s="117"/>
      <c r="M180" s="108"/>
      <c r="N180" s="108"/>
      <c r="O180" s="108"/>
      <c r="P180" s="108"/>
      <c r="Q180" s="108"/>
      <c r="R180" s="186"/>
      <c r="S180" s="108"/>
      <c r="T180" s="108"/>
    </row>
    <row r="181" spans="1:20" x14ac:dyDescent="0.25">
      <c r="A181" s="108"/>
      <c r="B181" s="108"/>
      <c r="C181" s="108"/>
      <c r="D181" s="108"/>
      <c r="E181" s="108"/>
      <c r="F181" s="108"/>
      <c r="G181" s="108"/>
      <c r="H181" s="186"/>
      <c r="I181" s="108"/>
      <c r="J181" s="108"/>
      <c r="K181" s="108"/>
      <c r="L181" s="117"/>
      <c r="M181" s="108"/>
      <c r="N181" s="108"/>
      <c r="O181" s="108"/>
      <c r="P181" s="108"/>
      <c r="Q181" s="108"/>
      <c r="R181" s="186"/>
      <c r="S181" s="108"/>
      <c r="T181" s="108"/>
    </row>
    <row r="182" spans="1:20" x14ac:dyDescent="0.25">
      <c r="A182" s="108"/>
      <c r="B182" s="108"/>
      <c r="C182" s="108"/>
      <c r="D182" s="108"/>
      <c r="E182" s="108"/>
      <c r="F182" s="108"/>
      <c r="G182" s="108"/>
      <c r="H182" s="186"/>
      <c r="I182" s="108"/>
      <c r="J182" s="108"/>
      <c r="K182" s="108"/>
      <c r="L182" s="117"/>
      <c r="M182" s="108"/>
      <c r="N182" s="108"/>
      <c r="O182" s="108"/>
      <c r="P182" s="108"/>
      <c r="Q182" s="108"/>
      <c r="R182" s="186"/>
      <c r="S182" s="108"/>
      <c r="T182" s="108"/>
    </row>
    <row r="183" spans="1:20" x14ac:dyDescent="0.25">
      <c r="A183" s="108"/>
      <c r="B183" s="108"/>
      <c r="C183" s="108"/>
      <c r="D183" s="108"/>
      <c r="E183" s="108"/>
      <c r="F183" s="108"/>
      <c r="G183" s="108"/>
      <c r="H183" s="186"/>
      <c r="I183" s="108"/>
      <c r="J183" s="108"/>
      <c r="K183" s="108"/>
      <c r="L183" s="117"/>
      <c r="M183" s="108"/>
      <c r="N183" s="108"/>
      <c r="O183" s="108"/>
      <c r="P183" s="108"/>
      <c r="Q183" s="108"/>
      <c r="R183" s="186"/>
      <c r="S183" s="108"/>
      <c r="T183" s="108"/>
    </row>
    <row r="184" spans="1:20" x14ac:dyDescent="0.25">
      <c r="A184" s="108"/>
      <c r="B184" s="108"/>
      <c r="C184" s="108"/>
      <c r="D184" s="108"/>
      <c r="E184" s="108"/>
      <c r="F184" s="108"/>
      <c r="G184" s="108"/>
      <c r="H184" s="186"/>
      <c r="I184" s="108"/>
      <c r="J184" s="108"/>
      <c r="K184" s="108"/>
      <c r="L184" s="117"/>
      <c r="M184" s="108"/>
      <c r="N184" s="108"/>
      <c r="O184" s="108"/>
      <c r="P184" s="108"/>
      <c r="Q184" s="108"/>
      <c r="R184" s="186"/>
      <c r="S184" s="108"/>
      <c r="T184" s="108"/>
    </row>
    <row r="185" spans="1:20" x14ac:dyDescent="0.25">
      <c r="A185" s="108"/>
      <c r="B185" s="108"/>
      <c r="C185" s="108"/>
      <c r="D185" s="108"/>
      <c r="E185" s="108"/>
      <c r="F185" s="108"/>
      <c r="G185" s="108"/>
      <c r="H185" s="186"/>
      <c r="I185" s="108"/>
      <c r="J185" s="108"/>
      <c r="K185" s="108"/>
      <c r="L185" s="117"/>
      <c r="M185" s="108"/>
      <c r="N185" s="108"/>
      <c r="O185" s="108"/>
      <c r="P185" s="108"/>
      <c r="Q185" s="108"/>
      <c r="R185" s="186"/>
      <c r="S185" s="108"/>
      <c r="T185" s="108"/>
    </row>
    <row r="186" spans="1:20" x14ac:dyDescent="0.25">
      <c r="A186" s="108"/>
      <c r="B186" s="108"/>
      <c r="C186" s="108"/>
      <c r="D186" s="108"/>
      <c r="E186" s="108"/>
      <c r="F186" s="108"/>
      <c r="G186" s="108"/>
      <c r="H186" s="186"/>
      <c r="I186" s="108"/>
      <c r="J186" s="108"/>
      <c r="K186" s="108"/>
      <c r="L186" s="117"/>
      <c r="M186" s="108"/>
      <c r="N186" s="108"/>
      <c r="O186" s="108"/>
      <c r="P186" s="108"/>
      <c r="Q186" s="108"/>
      <c r="R186" s="186"/>
      <c r="S186" s="108"/>
      <c r="T186" s="108"/>
    </row>
    <row r="187" spans="1:20" x14ac:dyDescent="0.25">
      <c r="A187" s="108"/>
      <c r="B187" s="108"/>
      <c r="C187" s="108"/>
      <c r="D187" s="108"/>
      <c r="E187" s="108"/>
      <c r="F187" s="108"/>
      <c r="G187" s="108"/>
      <c r="H187" s="186"/>
      <c r="I187" s="108"/>
      <c r="J187" s="108"/>
      <c r="K187" s="108"/>
      <c r="L187" s="117"/>
      <c r="M187" s="108"/>
      <c r="N187" s="108"/>
      <c r="O187" s="108"/>
      <c r="P187" s="108"/>
      <c r="Q187" s="108"/>
      <c r="R187" s="186"/>
      <c r="S187" s="108"/>
      <c r="T187" s="108"/>
    </row>
    <row r="188" spans="1:20" x14ac:dyDescent="0.25">
      <c r="A188" s="108"/>
      <c r="B188" s="108"/>
      <c r="C188" s="108"/>
      <c r="D188" s="108"/>
      <c r="E188" s="108"/>
      <c r="F188" s="108"/>
      <c r="G188" s="108"/>
      <c r="H188" s="186"/>
      <c r="I188" s="108"/>
      <c r="J188" s="108"/>
      <c r="K188" s="108"/>
      <c r="L188" s="117"/>
      <c r="M188" s="108"/>
      <c r="N188" s="108"/>
      <c r="O188" s="108"/>
      <c r="P188" s="108"/>
      <c r="Q188" s="108"/>
      <c r="R188" s="186"/>
      <c r="S188" s="108"/>
      <c r="T188" s="108"/>
    </row>
    <row r="189" spans="1:20" x14ac:dyDescent="0.25">
      <c r="A189" s="108"/>
      <c r="B189" s="108"/>
      <c r="C189" s="108"/>
      <c r="D189" s="108"/>
      <c r="E189" s="108"/>
      <c r="F189" s="108"/>
      <c r="G189" s="108"/>
      <c r="H189" s="186"/>
      <c r="I189" s="108"/>
      <c r="J189" s="108"/>
      <c r="K189" s="108"/>
      <c r="L189" s="117"/>
      <c r="M189" s="108"/>
      <c r="N189" s="108"/>
      <c r="O189" s="108"/>
      <c r="P189" s="108"/>
      <c r="Q189" s="108"/>
      <c r="R189" s="186"/>
      <c r="S189" s="108"/>
      <c r="T189" s="108"/>
    </row>
    <row r="190" spans="1:20" x14ac:dyDescent="0.25">
      <c r="A190" s="108"/>
      <c r="B190" s="108"/>
      <c r="C190" s="108"/>
      <c r="D190" s="108"/>
      <c r="E190" s="108"/>
      <c r="F190" s="108"/>
      <c r="G190" s="108"/>
      <c r="H190" s="186"/>
      <c r="I190" s="108"/>
      <c r="J190" s="108"/>
      <c r="K190" s="108"/>
      <c r="L190" s="117"/>
      <c r="M190" s="108"/>
      <c r="N190" s="108"/>
      <c r="O190" s="108"/>
      <c r="P190" s="108"/>
      <c r="Q190" s="108"/>
      <c r="R190" s="186"/>
      <c r="S190" s="108"/>
      <c r="T190" s="108"/>
    </row>
    <row r="191" spans="1:20" x14ac:dyDescent="0.25">
      <c r="A191" s="108"/>
      <c r="B191" s="108"/>
      <c r="C191" s="108"/>
      <c r="D191" s="108"/>
      <c r="E191" s="108"/>
      <c r="F191" s="108"/>
      <c r="G191" s="108"/>
      <c r="H191" s="186"/>
      <c r="I191" s="108"/>
      <c r="J191" s="108"/>
      <c r="K191" s="108"/>
      <c r="L191" s="117"/>
      <c r="M191" s="108"/>
      <c r="N191" s="108"/>
      <c r="O191" s="108"/>
      <c r="P191" s="108"/>
      <c r="Q191" s="108"/>
      <c r="R191" s="186"/>
      <c r="S191" s="108"/>
      <c r="T191" s="108"/>
    </row>
    <row r="192" spans="1:20" x14ac:dyDescent="0.25">
      <c r="A192" s="108"/>
      <c r="B192" s="108"/>
      <c r="C192" s="108"/>
      <c r="D192" s="108"/>
      <c r="E192" s="108"/>
      <c r="F192" s="108"/>
      <c r="G192" s="108"/>
      <c r="H192" s="186"/>
      <c r="I192" s="108"/>
      <c r="J192" s="108"/>
      <c r="K192" s="108"/>
      <c r="L192" s="117"/>
      <c r="M192" s="108"/>
      <c r="N192" s="108"/>
      <c r="O192" s="108"/>
      <c r="P192" s="108"/>
      <c r="Q192" s="108"/>
      <c r="R192" s="186"/>
      <c r="S192" s="108"/>
      <c r="T192" s="108"/>
    </row>
    <row r="193" spans="1:20" x14ac:dyDescent="0.25">
      <c r="A193" s="108"/>
      <c r="B193" s="108"/>
      <c r="C193" s="108"/>
      <c r="D193" s="108"/>
      <c r="E193" s="108"/>
      <c r="F193" s="108"/>
      <c r="G193" s="108"/>
      <c r="H193" s="186"/>
      <c r="I193" s="108"/>
      <c r="J193" s="108"/>
      <c r="K193" s="108"/>
      <c r="L193" s="117"/>
      <c r="M193" s="108"/>
      <c r="N193" s="108"/>
      <c r="O193" s="108"/>
      <c r="P193" s="108"/>
      <c r="Q193" s="108"/>
      <c r="R193" s="186"/>
      <c r="S193" s="108"/>
      <c r="T193" s="108"/>
    </row>
    <row r="194" spans="1:20" x14ac:dyDescent="0.25">
      <c r="A194" s="108"/>
      <c r="B194" s="108"/>
      <c r="C194" s="108"/>
      <c r="D194" s="108"/>
      <c r="E194" s="108"/>
      <c r="F194" s="108"/>
      <c r="G194" s="108"/>
      <c r="H194" s="186"/>
      <c r="I194" s="108"/>
      <c r="J194" s="108"/>
      <c r="K194" s="108"/>
      <c r="L194" s="117"/>
      <c r="M194" s="108"/>
      <c r="N194" s="108"/>
      <c r="O194" s="108"/>
      <c r="P194" s="108"/>
      <c r="Q194" s="108"/>
      <c r="R194" s="186"/>
      <c r="S194" s="108"/>
      <c r="T194" s="108"/>
    </row>
    <row r="195" spans="1:20" x14ac:dyDescent="0.25">
      <c r="A195" s="108"/>
      <c r="B195" s="108"/>
      <c r="C195" s="108"/>
      <c r="D195" s="108"/>
      <c r="E195" s="108"/>
      <c r="F195" s="108"/>
      <c r="G195" s="108"/>
      <c r="H195" s="186"/>
      <c r="I195" s="108"/>
      <c r="J195" s="108"/>
      <c r="K195" s="108"/>
      <c r="L195" s="117"/>
      <c r="M195" s="108"/>
      <c r="N195" s="108"/>
      <c r="O195" s="108"/>
      <c r="P195" s="108"/>
      <c r="Q195" s="108"/>
      <c r="R195" s="186"/>
      <c r="S195" s="108"/>
      <c r="T195" s="108"/>
    </row>
    <row r="196" spans="1:20" x14ac:dyDescent="0.25">
      <c r="A196" s="108"/>
      <c r="B196" s="108"/>
      <c r="C196" s="108"/>
      <c r="D196" s="108"/>
      <c r="E196" s="108"/>
      <c r="F196" s="108"/>
      <c r="G196" s="108"/>
      <c r="H196" s="186"/>
      <c r="I196" s="108"/>
      <c r="J196" s="108"/>
      <c r="K196" s="108"/>
      <c r="L196" s="117"/>
      <c r="M196" s="108"/>
      <c r="N196" s="108"/>
      <c r="O196" s="108"/>
      <c r="P196" s="108"/>
      <c r="Q196" s="108"/>
      <c r="R196" s="186"/>
      <c r="S196" s="108"/>
      <c r="T196" s="108"/>
    </row>
    <row r="197" spans="1:20" x14ac:dyDescent="0.25">
      <c r="A197" s="108"/>
      <c r="B197" s="108"/>
      <c r="C197" s="108"/>
      <c r="D197" s="108"/>
      <c r="E197" s="108"/>
      <c r="F197" s="108"/>
      <c r="G197" s="108"/>
      <c r="H197" s="186"/>
      <c r="I197" s="108"/>
      <c r="J197" s="108"/>
      <c r="K197" s="108"/>
      <c r="L197" s="117"/>
      <c r="M197" s="108"/>
      <c r="N197" s="108"/>
      <c r="O197" s="108"/>
      <c r="P197" s="108"/>
      <c r="Q197" s="108"/>
      <c r="R197" s="186"/>
      <c r="S197" s="108"/>
      <c r="T197" s="108"/>
    </row>
    <row r="198" spans="1:20" x14ac:dyDescent="0.25">
      <c r="A198" s="108"/>
      <c r="B198" s="108"/>
      <c r="C198" s="108"/>
      <c r="D198" s="108"/>
      <c r="E198" s="108"/>
      <c r="F198" s="108"/>
      <c r="G198" s="108"/>
      <c r="H198" s="186"/>
      <c r="I198" s="108"/>
      <c r="J198" s="108"/>
      <c r="K198" s="108"/>
      <c r="L198" s="117"/>
      <c r="M198" s="108"/>
      <c r="N198" s="108"/>
      <c r="O198" s="108"/>
      <c r="P198" s="108"/>
      <c r="Q198" s="108"/>
      <c r="R198" s="186"/>
      <c r="S198" s="108"/>
      <c r="T198" s="108"/>
    </row>
    <row r="199" spans="1:20" x14ac:dyDescent="0.25">
      <c r="A199" s="108"/>
      <c r="B199" s="108"/>
      <c r="C199" s="108"/>
      <c r="D199" s="108"/>
      <c r="E199" s="108"/>
      <c r="F199" s="108"/>
      <c r="G199" s="108"/>
      <c r="H199" s="186"/>
      <c r="I199" s="108"/>
      <c r="J199" s="108"/>
      <c r="K199" s="108"/>
      <c r="L199" s="117"/>
      <c r="M199" s="108"/>
      <c r="N199" s="108"/>
      <c r="O199" s="108"/>
      <c r="P199" s="108"/>
      <c r="Q199" s="108"/>
      <c r="R199" s="186"/>
      <c r="S199" s="108"/>
      <c r="T199" s="108"/>
    </row>
    <row r="200" spans="1:20" x14ac:dyDescent="0.25">
      <c r="A200" s="108"/>
      <c r="B200" s="108"/>
      <c r="C200" s="108"/>
      <c r="D200" s="108"/>
      <c r="E200" s="108"/>
      <c r="F200" s="108"/>
      <c r="G200" s="108"/>
      <c r="H200" s="186"/>
      <c r="I200" s="108"/>
      <c r="J200" s="108"/>
      <c r="K200" s="108"/>
      <c r="L200" s="117"/>
      <c r="M200" s="108"/>
      <c r="N200" s="108"/>
      <c r="O200" s="108"/>
      <c r="P200" s="108"/>
      <c r="Q200" s="108"/>
      <c r="R200" s="186"/>
      <c r="S200" s="108"/>
      <c r="T200" s="108"/>
    </row>
    <row r="201" spans="1:20" x14ac:dyDescent="0.25">
      <c r="A201" s="108"/>
      <c r="B201" s="108"/>
      <c r="C201" s="108"/>
      <c r="D201" s="108"/>
      <c r="E201" s="108"/>
      <c r="F201" s="108"/>
      <c r="G201" s="108"/>
      <c r="H201" s="186"/>
      <c r="I201" s="108"/>
      <c r="J201" s="108"/>
      <c r="K201" s="108"/>
      <c r="L201" s="117"/>
      <c r="M201" s="108"/>
      <c r="N201" s="108"/>
      <c r="O201" s="108"/>
      <c r="P201" s="108"/>
      <c r="Q201" s="108"/>
      <c r="R201" s="186"/>
      <c r="S201" s="108"/>
      <c r="T201" s="108"/>
    </row>
    <row r="202" spans="1:20" x14ac:dyDescent="0.25">
      <c r="A202" s="108"/>
      <c r="B202" s="108"/>
      <c r="C202" s="108"/>
      <c r="D202" s="108"/>
      <c r="E202" s="108"/>
      <c r="F202" s="108"/>
      <c r="G202" s="108"/>
      <c r="H202" s="186"/>
      <c r="I202" s="108"/>
      <c r="J202" s="108"/>
      <c r="K202" s="108"/>
      <c r="L202" s="117"/>
      <c r="M202" s="108"/>
      <c r="N202" s="108"/>
      <c r="O202" s="108"/>
      <c r="P202" s="108"/>
      <c r="Q202" s="108"/>
      <c r="R202" s="186"/>
      <c r="S202" s="108"/>
      <c r="T202" s="108"/>
    </row>
  </sheetData>
  <mergeCells count="20">
    <mergeCell ref="A44:I44"/>
    <mergeCell ref="K44:S44"/>
    <mergeCell ref="K46:S46"/>
    <mergeCell ref="A45:J45"/>
    <mergeCell ref="A3:I3"/>
    <mergeCell ref="K3:S3"/>
    <mergeCell ref="A5:I5"/>
    <mergeCell ref="K5:S5"/>
    <mergeCell ref="A4:I4"/>
    <mergeCell ref="K4:S4"/>
    <mergeCell ref="A46:I46"/>
    <mergeCell ref="A47:I47"/>
    <mergeCell ref="A48:I48"/>
    <mergeCell ref="A50:I50"/>
    <mergeCell ref="K45:T45"/>
    <mergeCell ref="K48:S48"/>
    <mergeCell ref="K49:S49"/>
    <mergeCell ref="K50:S50"/>
    <mergeCell ref="A49:I49"/>
    <mergeCell ref="K47:S47"/>
  </mergeCells>
  <hyperlinks>
    <hyperlink ref="A1" location="Indice!A1" display="Indice" xr:uid="{E773D242-7AC0-4C0B-8117-30962313E06C}"/>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V100"/>
  <sheetViews>
    <sheetView workbookViewId="0"/>
  </sheetViews>
  <sheetFormatPr baseColWidth="10" defaultColWidth="11.5703125" defaultRowHeight="12.75" x14ac:dyDescent="0.2"/>
  <cols>
    <col min="1" max="1" width="8.7109375" style="1" customWidth="1"/>
    <col min="2" max="2" width="19.28515625" style="1" customWidth="1"/>
    <col min="3" max="3" width="12.28515625" style="48" customWidth="1"/>
    <col min="4" max="8" width="7.7109375" style="1" customWidth="1"/>
    <col min="9" max="9" width="7.7109375" style="186" customWidth="1"/>
    <col min="10" max="10" width="7.7109375" style="1" customWidth="1"/>
    <col min="11" max="11" width="11.5703125" style="1"/>
    <col min="12" max="12" width="8.7109375" style="1" customWidth="1"/>
    <col min="13" max="13" width="19.28515625" style="1" customWidth="1"/>
    <col min="14" max="14" width="12.28515625" style="117" customWidth="1"/>
    <col min="15" max="19" width="18" style="1" customWidth="1"/>
    <col min="20" max="20" width="18" style="186" customWidth="1"/>
    <col min="21" max="21" width="18" style="1" customWidth="1"/>
    <col min="22" max="16384" width="11.5703125" style="1"/>
  </cols>
  <sheetData>
    <row r="1" spans="1:21" s="212" customFormat="1" ht="15" x14ac:dyDescent="0.25">
      <c r="A1" s="214" t="s">
        <v>231</v>
      </c>
    </row>
    <row r="2" spans="1:21" x14ac:dyDescent="0.2">
      <c r="A2" s="2"/>
    </row>
    <row r="3" spans="1:21" ht="30" customHeight="1" x14ac:dyDescent="0.2">
      <c r="A3" s="229" t="s">
        <v>170</v>
      </c>
      <c r="B3" s="229"/>
      <c r="C3" s="229"/>
      <c r="D3" s="229"/>
      <c r="E3" s="229"/>
      <c r="F3" s="229"/>
      <c r="G3" s="229"/>
      <c r="H3" s="229"/>
      <c r="I3" s="229"/>
      <c r="J3" s="229"/>
      <c r="L3" s="229" t="s">
        <v>171</v>
      </c>
      <c r="M3" s="229"/>
      <c r="N3" s="229"/>
      <c r="O3" s="229"/>
      <c r="P3" s="229"/>
      <c r="Q3" s="229"/>
      <c r="R3" s="229"/>
      <c r="S3" s="229"/>
      <c r="T3" s="229"/>
      <c r="U3" s="229"/>
    </row>
    <row r="4" spans="1:21" s="117" customFormat="1" ht="13.9" customHeight="1" x14ac:dyDescent="0.2">
      <c r="A4" s="229" t="s">
        <v>189</v>
      </c>
      <c r="B4" s="229"/>
      <c r="C4" s="229"/>
      <c r="D4" s="229"/>
      <c r="E4" s="229"/>
      <c r="F4" s="229"/>
      <c r="G4" s="229"/>
      <c r="H4" s="229"/>
      <c r="I4" s="229"/>
      <c r="J4" s="229"/>
      <c r="L4" s="229" t="s">
        <v>189</v>
      </c>
      <c r="M4" s="229"/>
      <c r="N4" s="229"/>
      <c r="O4" s="229"/>
      <c r="P4" s="229"/>
      <c r="Q4" s="229"/>
      <c r="R4" s="229"/>
      <c r="S4" s="229"/>
      <c r="T4" s="229"/>
      <c r="U4" s="229"/>
    </row>
    <row r="5" spans="1:21" x14ac:dyDescent="0.2">
      <c r="A5" s="230" t="s">
        <v>15</v>
      </c>
      <c r="B5" s="230"/>
      <c r="C5" s="230"/>
      <c r="D5" s="230"/>
      <c r="E5" s="230"/>
      <c r="F5" s="230"/>
      <c r="G5" s="230"/>
      <c r="H5" s="230"/>
      <c r="I5" s="230"/>
      <c r="J5" s="230"/>
      <c r="L5" s="230" t="s">
        <v>32</v>
      </c>
      <c r="M5" s="230"/>
      <c r="N5" s="230"/>
      <c r="O5" s="230"/>
      <c r="P5" s="230"/>
      <c r="Q5" s="230"/>
      <c r="R5" s="230"/>
      <c r="S5" s="230"/>
      <c r="T5" s="230"/>
      <c r="U5" s="230"/>
    </row>
    <row r="6" spans="1:21" x14ac:dyDescent="0.2">
      <c r="L6" s="84"/>
      <c r="M6" s="84"/>
      <c r="O6" s="84"/>
      <c r="P6" s="84"/>
      <c r="Q6" s="84"/>
      <c r="R6" s="84"/>
      <c r="S6" s="84"/>
      <c r="U6" s="84"/>
    </row>
    <row r="7" spans="1:21" ht="15" customHeight="1" x14ac:dyDescent="0.2">
      <c r="A7" s="141"/>
      <c r="B7" s="4"/>
      <c r="C7" s="4"/>
      <c r="D7" s="5">
        <v>2006</v>
      </c>
      <c r="E7" s="5">
        <v>2009</v>
      </c>
      <c r="F7" s="5">
        <v>2011</v>
      </c>
      <c r="G7" s="5">
        <v>2013</v>
      </c>
      <c r="H7" s="5">
        <v>2015</v>
      </c>
      <c r="I7" s="5">
        <v>2017</v>
      </c>
      <c r="J7" s="119">
        <v>2020</v>
      </c>
      <c r="L7" s="141"/>
      <c r="M7" s="4"/>
      <c r="N7" s="4"/>
      <c r="O7" s="5">
        <v>2006</v>
      </c>
      <c r="P7" s="5">
        <v>2009</v>
      </c>
      <c r="Q7" s="5">
        <v>2011</v>
      </c>
      <c r="R7" s="5">
        <v>2013</v>
      </c>
      <c r="S7" s="5">
        <v>2015</v>
      </c>
      <c r="T7" s="5">
        <v>2017</v>
      </c>
      <c r="U7" s="119">
        <v>2020</v>
      </c>
    </row>
    <row r="8" spans="1:21" ht="15" customHeight="1" x14ac:dyDescent="0.2">
      <c r="A8" s="37"/>
      <c r="B8" s="92"/>
      <c r="C8" s="92"/>
      <c r="D8" s="92"/>
      <c r="E8" s="10"/>
      <c r="F8" s="10"/>
      <c r="G8" s="10"/>
      <c r="H8" s="116"/>
      <c r="I8" s="116"/>
      <c r="J8" s="49"/>
      <c r="L8" s="37"/>
      <c r="M8" s="92"/>
      <c r="N8" s="92"/>
      <c r="O8" s="92"/>
      <c r="P8" s="10"/>
      <c r="Q8" s="10"/>
      <c r="R8" s="10"/>
      <c r="S8" s="116"/>
      <c r="T8" s="116"/>
      <c r="U8" s="49"/>
    </row>
    <row r="9" spans="1:21" ht="15" customHeight="1" x14ac:dyDescent="0.2">
      <c r="A9" s="57" t="s">
        <v>18</v>
      </c>
      <c r="B9" s="92" t="s">
        <v>136</v>
      </c>
      <c r="C9" s="102" t="s">
        <v>98</v>
      </c>
      <c r="D9" s="148">
        <v>72.883752053797949</v>
      </c>
      <c r="E9" s="62">
        <v>50.928746087809841</v>
      </c>
      <c r="F9" s="62">
        <v>59.470388198826988</v>
      </c>
      <c r="G9" s="62">
        <v>58.731979314351165</v>
      </c>
      <c r="H9" s="62">
        <v>58.758957486175547</v>
      </c>
      <c r="I9" s="62">
        <v>54.973156900281708</v>
      </c>
      <c r="J9" s="134">
        <v>10.896886493097554</v>
      </c>
      <c r="L9" s="57" t="s">
        <v>18</v>
      </c>
      <c r="M9" s="92" t="s">
        <v>137</v>
      </c>
      <c r="N9" s="102" t="s">
        <v>98</v>
      </c>
      <c r="O9" s="144">
        <v>27664599938</v>
      </c>
      <c r="P9" s="40">
        <v>25099741624</v>
      </c>
      <c r="Q9" s="40">
        <v>36425505128</v>
      </c>
      <c r="R9" s="40">
        <v>47167646249</v>
      </c>
      <c r="S9" s="40">
        <v>57380448585</v>
      </c>
      <c r="T9" s="40">
        <v>60634582838</v>
      </c>
      <c r="U9" s="131">
        <v>8926545404</v>
      </c>
    </row>
    <row r="10" spans="1:21" s="48" customFormat="1" ht="15" customHeight="1" x14ac:dyDescent="0.2">
      <c r="A10" s="37"/>
      <c r="B10" s="92"/>
      <c r="C10" s="100" t="s">
        <v>66</v>
      </c>
      <c r="D10" s="148">
        <v>0.54119983692488083</v>
      </c>
      <c r="E10" s="62">
        <v>0.75630637897644959</v>
      </c>
      <c r="F10" s="62">
        <v>1.0182059170388265</v>
      </c>
      <c r="G10" s="62">
        <v>0.72580744374334416</v>
      </c>
      <c r="H10" s="62">
        <v>0.54577746944859806</v>
      </c>
      <c r="I10" s="62">
        <v>0.60194200436974521</v>
      </c>
      <c r="J10" s="134">
        <v>0.34900086466744668</v>
      </c>
      <c r="L10" s="37"/>
      <c r="M10" s="92"/>
      <c r="N10" s="100" t="s">
        <v>66</v>
      </c>
      <c r="O10" s="144">
        <v>683991020.6072979</v>
      </c>
      <c r="P10" s="40">
        <v>805493763.37027156</v>
      </c>
      <c r="Q10" s="40">
        <v>1682281177.9103465</v>
      </c>
      <c r="R10" s="40">
        <v>1370754555.3959942</v>
      </c>
      <c r="S10" s="40">
        <v>1327345790.5814438</v>
      </c>
      <c r="T10" s="40">
        <v>1645352278.3281264</v>
      </c>
      <c r="U10" s="131">
        <v>339704808.26621652</v>
      </c>
    </row>
    <row r="11" spans="1:21" ht="15" customHeight="1" x14ac:dyDescent="0.2">
      <c r="A11" s="37"/>
      <c r="B11" s="92" t="s">
        <v>41</v>
      </c>
      <c r="C11" s="102" t="s">
        <v>98</v>
      </c>
      <c r="D11" s="148">
        <v>27.116247946201884</v>
      </c>
      <c r="E11" s="62">
        <v>49.071253912190379</v>
      </c>
      <c r="F11" s="62">
        <v>40.529611801173147</v>
      </c>
      <c r="G11" s="62">
        <v>41.268020685649049</v>
      </c>
      <c r="H11" s="62">
        <v>41.241042513128122</v>
      </c>
      <c r="I11" s="62">
        <v>45.026843099718299</v>
      </c>
      <c r="J11" s="134">
        <v>89.103113506902446</v>
      </c>
      <c r="L11" s="37"/>
      <c r="M11" s="92" t="s">
        <v>54</v>
      </c>
      <c r="N11" s="102" t="s">
        <v>98</v>
      </c>
      <c r="O11" s="144">
        <v>10292556710</v>
      </c>
      <c r="P11" s="40">
        <v>24184294509</v>
      </c>
      <c r="Q11" s="40">
        <v>24824313868</v>
      </c>
      <c r="R11" s="40">
        <v>33142342959</v>
      </c>
      <c r="S11" s="40">
        <v>40273374427.023438</v>
      </c>
      <c r="T11" s="40">
        <v>49663945129</v>
      </c>
      <c r="U11" s="131">
        <v>72991765938</v>
      </c>
    </row>
    <row r="12" spans="1:21" s="48" customFormat="1" ht="15" customHeight="1" x14ac:dyDescent="0.2">
      <c r="A12" s="37"/>
      <c r="B12" s="92"/>
      <c r="C12" s="100" t="s">
        <v>66</v>
      </c>
      <c r="D12" s="148">
        <v>0.54119983692488083</v>
      </c>
      <c r="E12" s="62">
        <v>0.75630637897644959</v>
      </c>
      <c r="F12" s="62">
        <v>1.0182059170388265</v>
      </c>
      <c r="G12" s="62">
        <v>0.72580744374334416</v>
      </c>
      <c r="H12" s="62">
        <v>0.54577746944859806</v>
      </c>
      <c r="I12" s="62">
        <v>0.60194200436974532</v>
      </c>
      <c r="J12" s="134">
        <v>0.34900086466744668</v>
      </c>
      <c r="L12" s="37"/>
      <c r="M12" s="92"/>
      <c r="N12" s="100" t="s">
        <v>66</v>
      </c>
      <c r="O12" s="144">
        <v>260466286.53770092</v>
      </c>
      <c r="P12" s="40">
        <v>609696749.78835332</v>
      </c>
      <c r="Q12" s="40">
        <v>803625902.32387161</v>
      </c>
      <c r="R12" s="40">
        <v>1194452264.5252209</v>
      </c>
      <c r="S12" s="40">
        <v>824018876.5369488</v>
      </c>
      <c r="T12" s="40">
        <v>1091773596.259311</v>
      </c>
      <c r="U12" s="131">
        <v>1794264099.3342841</v>
      </c>
    </row>
    <row r="13" spans="1:21" ht="15" customHeight="1" x14ac:dyDescent="0.2">
      <c r="A13" s="37"/>
      <c r="B13" s="92" t="s">
        <v>140</v>
      </c>
      <c r="C13" s="102" t="s">
        <v>98</v>
      </c>
      <c r="D13" s="148">
        <v>100</v>
      </c>
      <c r="E13" s="62">
        <v>100</v>
      </c>
      <c r="F13" s="62">
        <v>100</v>
      </c>
      <c r="G13" s="62">
        <v>100</v>
      </c>
      <c r="H13" s="62">
        <v>100</v>
      </c>
      <c r="I13" s="62">
        <v>100</v>
      </c>
      <c r="J13" s="134">
        <v>100</v>
      </c>
      <c r="L13" s="37"/>
      <c r="M13" s="92" t="s">
        <v>138</v>
      </c>
      <c r="N13" s="102" t="s">
        <v>98</v>
      </c>
      <c r="O13" s="144">
        <v>37957156648</v>
      </c>
      <c r="P13" s="40">
        <v>49284036133</v>
      </c>
      <c r="Q13" s="40">
        <v>61249818996</v>
      </c>
      <c r="R13" s="40">
        <v>80309989208</v>
      </c>
      <c r="S13" s="40">
        <v>97653823012.023438</v>
      </c>
      <c r="T13" s="40">
        <v>110298527967</v>
      </c>
      <c r="U13" s="131">
        <v>81918311342</v>
      </c>
    </row>
    <row r="14" spans="1:21" ht="15" customHeight="1" x14ac:dyDescent="0.2">
      <c r="A14" s="37"/>
      <c r="B14" s="92"/>
      <c r="C14" s="100"/>
      <c r="D14" s="97"/>
      <c r="E14" s="113"/>
      <c r="F14" s="113"/>
      <c r="G14" s="113"/>
      <c r="H14" s="62"/>
      <c r="I14" s="62"/>
      <c r="J14" s="134"/>
      <c r="L14" s="37"/>
      <c r="M14" s="92"/>
      <c r="N14" s="100" t="s">
        <v>66</v>
      </c>
      <c r="O14" s="144">
        <v>830179831.54410338</v>
      </c>
      <c r="P14" s="96">
        <v>1223932215.1477659</v>
      </c>
      <c r="Q14" s="96">
        <v>2184278024.2781773</v>
      </c>
      <c r="R14" s="96">
        <v>2296558126.8096972</v>
      </c>
      <c r="S14" s="40">
        <v>1863503313.6655478</v>
      </c>
      <c r="T14" s="40">
        <v>2406439653.841228</v>
      </c>
      <c r="U14" s="131">
        <v>1957112742.5954142</v>
      </c>
    </row>
    <row r="15" spans="1:21" ht="15" customHeight="1" x14ac:dyDescent="0.2">
      <c r="A15" s="57" t="s">
        <v>19</v>
      </c>
      <c r="B15" s="92" t="s">
        <v>0</v>
      </c>
      <c r="C15" s="102" t="s">
        <v>98</v>
      </c>
      <c r="D15" s="148">
        <v>92.569900807670351</v>
      </c>
      <c r="E15" s="62">
        <v>84.453663144630269</v>
      </c>
      <c r="F15" s="62">
        <v>86.989531576931483</v>
      </c>
      <c r="G15" s="62">
        <v>85.722843772216478</v>
      </c>
      <c r="H15" s="62">
        <v>85.966710523896353</v>
      </c>
      <c r="I15" s="62">
        <v>85.027422000131509</v>
      </c>
      <c r="J15" s="134">
        <v>64.468646038352503</v>
      </c>
      <c r="L15" s="57" t="s">
        <v>19</v>
      </c>
      <c r="M15" s="92" t="s">
        <v>0</v>
      </c>
      <c r="N15" s="102" t="s">
        <v>98</v>
      </c>
      <c r="O15" s="144">
        <v>66853536206</v>
      </c>
      <c r="P15" s="40">
        <v>84774077684</v>
      </c>
      <c r="Q15" s="40">
        <v>97148342295</v>
      </c>
      <c r="R15" s="40">
        <v>125349611366</v>
      </c>
      <c r="S15" s="40">
        <v>153286284497</v>
      </c>
      <c r="T15" s="40">
        <v>165994957753</v>
      </c>
      <c r="U15" s="131">
        <v>129799955643</v>
      </c>
    </row>
    <row r="16" spans="1:21" s="48" customFormat="1" ht="15" customHeight="1" x14ac:dyDescent="0.2">
      <c r="A16" s="37"/>
      <c r="B16" s="92"/>
      <c r="C16" s="100" t="s">
        <v>66</v>
      </c>
      <c r="D16" s="148">
        <v>0.18556149380073594</v>
      </c>
      <c r="E16" s="62">
        <v>0.26758588974283126</v>
      </c>
      <c r="F16" s="62">
        <v>0.42630014208773087</v>
      </c>
      <c r="G16" s="62">
        <v>0.30971235585417367</v>
      </c>
      <c r="H16" s="62">
        <v>0.22411883923449338</v>
      </c>
      <c r="I16" s="62">
        <v>0.24176987380573411</v>
      </c>
      <c r="J16" s="134">
        <v>0.34465095558606046</v>
      </c>
      <c r="L16" s="37"/>
      <c r="M16" s="92"/>
      <c r="N16" s="100" t="s">
        <v>66</v>
      </c>
      <c r="O16" s="144">
        <v>1549824123.4909053</v>
      </c>
      <c r="P16" s="40">
        <v>2006469781.7655208</v>
      </c>
      <c r="Q16" s="40">
        <v>3758028748.8890424</v>
      </c>
      <c r="R16" s="40">
        <v>3075283061.5462999</v>
      </c>
      <c r="S16" s="40">
        <v>2904739014.5597911</v>
      </c>
      <c r="T16" s="40">
        <v>3241959769.3359714</v>
      </c>
      <c r="U16" s="131">
        <v>2711109597.9988651</v>
      </c>
    </row>
    <row r="17" spans="1:21" ht="15" customHeight="1" x14ac:dyDescent="0.2">
      <c r="A17" s="37"/>
      <c r="B17" s="92" t="s">
        <v>1</v>
      </c>
      <c r="C17" s="102" t="s">
        <v>98</v>
      </c>
      <c r="D17" s="148">
        <v>7.4300991923296422</v>
      </c>
      <c r="E17" s="62">
        <v>15.546336855369299</v>
      </c>
      <c r="F17" s="62">
        <v>13.010468423068488</v>
      </c>
      <c r="G17" s="62">
        <v>14.277156227783561</v>
      </c>
      <c r="H17" s="62">
        <v>14.033289480438823</v>
      </c>
      <c r="I17" s="62">
        <v>14.97257799986849</v>
      </c>
      <c r="J17" s="134">
        <v>35.531353961647497</v>
      </c>
      <c r="L17" s="37"/>
      <c r="M17" s="92" t="s">
        <v>1</v>
      </c>
      <c r="N17" s="102" t="s">
        <v>98</v>
      </c>
      <c r="O17" s="144">
        <v>5365981826</v>
      </c>
      <c r="P17" s="40">
        <v>15605319168</v>
      </c>
      <c r="Q17" s="40">
        <v>14529856833</v>
      </c>
      <c r="R17" s="40">
        <v>20877002043</v>
      </c>
      <c r="S17" s="40">
        <v>25022602212.102539</v>
      </c>
      <c r="T17" s="40">
        <v>29230245891</v>
      </c>
      <c r="U17" s="131">
        <v>71538157718</v>
      </c>
    </row>
    <row r="18" spans="1:21" s="48" customFormat="1" ht="15" customHeight="1" x14ac:dyDescent="0.2">
      <c r="A18" s="37"/>
      <c r="B18" s="92"/>
      <c r="C18" s="100" t="s">
        <v>66</v>
      </c>
      <c r="D18" s="148">
        <v>0.18556149380073594</v>
      </c>
      <c r="E18" s="62">
        <v>0.26758588974283126</v>
      </c>
      <c r="F18" s="62">
        <v>0.42630014208773087</v>
      </c>
      <c r="G18" s="62">
        <v>0.30971235585417367</v>
      </c>
      <c r="H18" s="62">
        <v>0.22411883923449338</v>
      </c>
      <c r="I18" s="62">
        <v>0.24176987380573411</v>
      </c>
      <c r="J18" s="134">
        <v>0.34465095558606051</v>
      </c>
      <c r="L18" s="37"/>
      <c r="M18" s="92"/>
      <c r="N18" s="100" t="s">
        <v>66</v>
      </c>
      <c r="O18" s="144">
        <v>156642629.39851382</v>
      </c>
      <c r="P18" s="40">
        <v>413294667.76870126</v>
      </c>
      <c r="Q18" s="40">
        <v>654964568.75464928</v>
      </c>
      <c r="R18" s="40">
        <v>679390562.58707082</v>
      </c>
      <c r="S18" s="40">
        <v>564228539.79187405</v>
      </c>
      <c r="T18" s="40">
        <v>688198299.85635853</v>
      </c>
      <c r="U18" s="131">
        <v>1619844413.5341098</v>
      </c>
    </row>
    <row r="19" spans="1:21" ht="15" customHeight="1" x14ac:dyDescent="0.2">
      <c r="A19" s="37"/>
      <c r="B19" s="92" t="s">
        <v>2</v>
      </c>
      <c r="C19" s="102" t="s">
        <v>98</v>
      </c>
      <c r="D19" s="148">
        <v>100</v>
      </c>
      <c r="E19" s="62">
        <v>100</v>
      </c>
      <c r="F19" s="62">
        <v>100</v>
      </c>
      <c r="G19" s="62">
        <v>100</v>
      </c>
      <c r="H19" s="62">
        <v>100</v>
      </c>
      <c r="I19" s="62">
        <v>100</v>
      </c>
      <c r="J19" s="134">
        <v>100</v>
      </c>
      <c r="L19" s="37"/>
      <c r="M19" s="92" t="s">
        <v>2</v>
      </c>
      <c r="N19" s="102" t="s">
        <v>98</v>
      </c>
      <c r="O19" s="144">
        <v>72219518032</v>
      </c>
      <c r="P19" s="40">
        <v>100379396852</v>
      </c>
      <c r="Q19" s="40">
        <v>111678199128</v>
      </c>
      <c r="R19" s="40">
        <v>146226613409</v>
      </c>
      <c r="S19" s="40">
        <v>178308886709.10254</v>
      </c>
      <c r="T19" s="40">
        <v>195225203644</v>
      </c>
      <c r="U19" s="131">
        <v>201338113361</v>
      </c>
    </row>
    <row r="20" spans="1:21" ht="15" customHeight="1" x14ac:dyDescent="0.2">
      <c r="A20" s="37"/>
      <c r="B20" s="92"/>
      <c r="C20" s="100"/>
      <c r="D20" s="97"/>
      <c r="E20" s="113"/>
      <c r="F20" s="113"/>
      <c r="G20" s="113"/>
      <c r="H20" s="62"/>
      <c r="I20" s="62"/>
      <c r="J20" s="134"/>
      <c r="L20" s="37"/>
      <c r="M20" s="92"/>
      <c r="N20" s="100" t="s">
        <v>66</v>
      </c>
      <c r="O20" s="144">
        <v>1636816693.3989401</v>
      </c>
      <c r="P20" s="96">
        <v>2311356716.651341</v>
      </c>
      <c r="Q20" s="96">
        <v>4192121761.2218595</v>
      </c>
      <c r="R20" s="96">
        <v>3549626286.0693841</v>
      </c>
      <c r="S20" s="40">
        <v>3280190016.1330853</v>
      </c>
      <c r="T20" s="40">
        <v>3711384384.1743984</v>
      </c>
      <c r="U20" s="131">
        <v>4084570560.9800487</v>
      </c>
    </row>
    <row r="21" spans="1:21" ht="15" customHeight="1" x14ac:dyDescent="0.2">
      <c r="A21" s="57" t="s">
        <v>20</v>
      </c>
      <c r="B21" s="92" t="s">
        <v>0</v>
      </c>
      <c r="C21" s="102" t="s">
        <v>98</v>
      </c>
      <c r="D21" s="148">
        <v>95.202721598918018</v>
      </c>
      <c r="E21" s="62">
        <v>89.598381707270832</v>
      </c>
      <c r="F21" s="62">
        <v>91.557387437113832</v>
      </c>
      <c r="G21" s="62">
        <v>91.284263778566995</v>
      </c>
      <c r="H21" s="62">
        <v>90.923341791267077</v>
      </c>
      <c r="I21" s="62">
        <v>90.50087371332063</v>
      </c>
      <c r="J21" s="134">
        <v>79.789085968526663</v>
      </c>
      <c r="L21" s="57" t="s">
        <v>20</v>
      </c>
      <c r="M21" s="92" t="s">
        <v>0</v>
      </c>
      <c r="N21" s="102" t="s">
        <v>98</v>
      </c>
      <c r="O21" s="144">
        <v>90916013422</v>
      </c>
      <c r="P21" s="40">
        <v>104555552115</v>
      </c>
      <c r="Q21" s="40">
        <v>134358490153</v>
      </c>
      <c r="R21" s="40">
        <v>166195101352</v>
      </c>
      <c r="S21" s="40">
        <v>205109905980</v>
      </c>
      <c r="T21" s="40">
        <v>247393872201</v>
      </c>
      <c r="U21" s="131">
        <v>225961643896</v>
      </c>
    </row>
    <row r="22" spans="1:21" s="48" customFormat="1" ht="15" customHeight="1" x14ac:dyDescent="0.2">
      <c r="A22" s="37"/>
      <c r="B22" s="92"/>
      <c r="C22" s="100" t="s">
        <v>66</v>
      </c>
      <c r="D22" s="148">
        <v>0.13672791881408924</v>
      </c>
      <c r="E22" s="62">
        <v>0.22007727562567236</v>
      </c>
      <c r="F22" s="62">
        <v>0.32479921411826151</v>
      </c>
      <c r="G22" s="62">
        <v>0.21224803876077744</v>
      </c>
      <c r="H22" s="62">
        <v>0.19009945825665167</v>
      </c>
      <c r="I22" s="62">
        <v>0.18623581264858335</v>
      </c>
      <c r="J22" s="134">
        <v>0.28915320944983885</v>
      </c>
      <c r="L22" s="37"/>
      <c r="M22" s="92"/>
      <c r="N22" s="100" t="s">
        <v>66</v>
      </c>
      <c r="O22" s="144">
        <v>2178502573.2494187</v>
      </c>
      <c r="P22" s="40">
        <v>2371855565.0475268</v>
      </c>
      <c r="Q22" s="40">
        <v>4733789284.345192</v>
      </c>
      <c r="R22" s="40">
        <v>4759592029.5020771</v>
      </c>
      <c r="S22" s="40">
        <v>3944247614.03233</v>
      </c>
      <c r="T22" s="40">
        <v>4682621365.2988253</v>
      </c>
      <c r="U22" s="131">
        <v>4408612358.6833763</v>
      </c>
    </row>
    <row r="23" spans="1:21" ht="15" customHeight="1" x14ac:dyDescent="0.2">
      <c r="A23" s="37"/>
      <c r="B23" s="92" t="s">
        <v>1</v>
      </c>
      <c r="C23" s="102" t="s">
        <v>98</v>
      </c>
      <c r="D23" s="148">
        <v>4.7972784010820657</v>
      </c>
      <c r="E23" s="62">
        <v>10.401618292729221</v>
      </c>
      <c r="F23" s="62">
        <v>8.4426125628857438</v>
      </c>
      <c r="G23" s="62">
        <v>8.7157362214330902</v>
      </c>
      <c r="H23" s="62">
        <v>9.0766582089457053</v>
      </c>
      <c r="I23" s="62">
        <v>9.4991262866793669</v>
      </c>
      <c r="J23" s="134">
        <v>20.21091403147334</v>
      </c>
      <c r="L23" s="37"/>
      <c r="M23" s="92" t="s">
        <v>1</v>
      </c>
      <c r="N23" s="102" t="s">
        <v>98</v>
      </c>
      <c r="O23" s="144">
        <v>4581270579</v>
      </c>
      <c r="P23" s="40">
        <v>12138019937</v>
      </c>
      <c r="Q23" s="40">
        <v>12389351735</v>
      </c>
      <c r="R23" s="40">
        <v>15868153006</v>
      </c>
      <c r="S23" s="40">
        <v>20475627876.976563</v>
      </c>
      <c r="T23" s="40">
        <v>25966883392</v>
      </c>
      <c r="U23" s="131">
        <v>57237043184</v>
      </c>
    </row>
    <row r="24" spans="1:21" s="48" customFormat="1" ht="15" customHeight="1" x14ac:dyDescent="0.2">
      <c r="A24" s="37"/>
      <c r="B24" s="92"/>
      <c r="C24" s="100" t="s">
        <v>66</v>
      </c>
      <c r="D24" s="148">
        <v>0.13672791881408924</v>
      </c>
      <c r="E24" s="62">
        <v>0.22007727562567236</v>
      </c>
      <c r="F24" s="62">
        <v>0.32479921411826151</v>
      </c>
      <c r="G24" s="62">
        <v>0.21224803876077744</v>
      </c>
      <c r="H24" s="62">
        <v>0.19009945825665167</v>
      </c>
      <c r="I24" s="62">
        <v>0.18623581264858335</v>
      </c>
      <c r="J24" s="134">
        <v>0.2891532094498388</v>
      </c>
      <c r="L24" s="37"/>
      <c r="M24" s="92"/>
      <c r="N24" s="100" t="s">
        <v>66</v>
      </c>
      <c r="O24" s="144">
        <v>152441993.7672984</v>
      </c>
      <c r="P24" s="40">
        <v>344326463.19775814</v>
      </c>
      <c r="Q24" s="40">
        <v>526821629.73394525</v>
      </c>
      <c r="R24" s="40">
        <v>563952879.40056002</v>
      </c>
      <c r="S24" s="40">
        <v>591612879.75985324</v>
      </c>
      <c r="T24" s="40">
        <v>684428850.08989966</v>
      </c>
      <c r="U24" s="131">
        <v>1352513527.3701248</v>
      </c>
    </row>
    <row r="25" spans="1:21" ht="15" customHeight="1" x14ac:dyDescent="0.2">
      <c r="A25" s="37"/>
      <c r="B25" s="92" t="s">
        <v>2</v>
      </c>
      <c r="C25" s="102" t="s">
        <v>98</v>
      </c>
      <c r="D25" s="148">
        <v>100</v>
      </c>
      <c r="E25" s="62">
        <v>100.00000000000001</v>
      </c>
      <c r="F25" s="62">
        <v>100</v>
      </c>
      <c r="G25" s="62">
        <v>100</v>
      </c>
      <c r="H25" s="62">
        <v>100</v>
      </c>
      <c r="I25" s="62">
        <v>100</v>
      </c>
      <c r="J25" s="134">
        <v>100</v>
      </c>
      <c r="L25" s="37"/>
      <c r="M25" s="92" t="s">
        <v>2</v>
      </c>
      <c r="N25" s="102" t="s">
        <v>98</v>
      </c>
      <c r="O25" s="144">
        <v>95497284001</v>
      </c>
      <c r="P25" s="40">
        <v>116693572052</v>
      </c>
      <c r="Q25" s="40">
        <v>146747841888</v>
      </c>
      <c r="R25" s="40">
        <v>182063254358</v>
      </c>
      <c r="S25" s="40">
        <v>225585533856.97656</v>
      </c>
      <c r="T25" s="40">
        <v>273360755593</v>
      </c>
      <c r="U25" s="131">
        <v>283198687080</v>
      </c>
    </row>
    <row r="26" spans="1:21" ht="15" customHeight="1" x14ac:dyDescent="0.2">
      <c r="A26" s="37"/>
      <c r="B26" s="92"/>
      <c r="C26" s="100"/>
      <c r="D26" s="97"/>
      <c r="E26" s="113"/>
      <c r="F26" s="113"/>
      <c r="G26" s="113"/>
      <c r="H26" s="62"/>
      <c r="I26" s="62"/>
      <c r="J26" s="134"/>
      <c r="L26" s="37"/>
      <c r="M26" s="92"/>
      <c r="N26" s="100" t="s">
        <v>66</v>
      </c>
      <c r="O26" s="144">
        <v>2259254859.6519518</v>
      </c>
      <c r="P26" s="96">
        <v>2597100753.4318671</v>
      </c>
      <c r="Q26" s="96">
        <v>4988568069.6177416</v>
      </c>
      <c r="R26" s="96">
        <v>5159610833.9947386</v>
      </c>
      <c r="S26" s="40">
        <v>4328726984.2714481</v>
      </c>
      <c r="T26" s="40">
        <v>5113221767.332489</v>
      </c>
      <c r="U26" s="131">
        <v>5408496009.6682081</v>
      </c>
    </row>
    <row r="27" spans="1:21" ht="15" customHeight="1" x14ac:dyDescent="0.2">
      <c r="A27" s="57" t="s">
        <v>21</v>
      </c>
      <c r="B27" s="92" t="s">
        <v>0</v>
      </c>
      <c r="C27" s="102" t="s">
        <v>98</v>
      </c>
      <c r="D27" s="148">
        <v>97.081995117184348</v>
      </c>
      <c r="E27" s="62">
        <v>93.257046013999613</v>
      </c>
      <c r="F27" s="62">
        <v>94.6638075137691</v>
      </c>
      <c r="G27" s="62">
        <v>94.121608810997117</v>
      </c>
      <c r="H27" s="62">
        <v>94.009360956808223</v>
      </c>
      <c r="I27" s="62">
        <v>93.336028975067464</v>
      </c>
      <c r="J27" s="134">
        <v>87.181728724373016</v>
      </c>
      <c r="L27" s="57" t="s">
        <v>21</v>
      </c>
      <c r="M27" s="92" t="s">
        <v>0</v>
      </c>
      <c r="N27" s="102" t="s">
        <v>98</v>
      </c>
      <c r="O27" s="144">
        <v>113161054053</v>
      </c>
      <c r="P27" s="40">
        <v>137946931680</v>
      </c>
      <c r="Q27" s="40">
        <v>160302693165</v>
      </c>
      <c r="R27" s="40">
        <v>214861410028</v>
      </c>
      <c r="S27" s="40">
        <v>248782818307</v>
      </c>
      <c r="T27" s="40">
        <v>285197989691</v>
      </c>
      <c r="U27" s="131">
        <v>287628444944</v>
      </c>
    </row>
    <row r="28" spans="1:21" s="48" customFormat="1" ht="15" customHeight="1" x14ac:dyDescent="0.2">
      <c r="A28" s="37"/>
      <c r="B28" s="92"/>
      <c r="C28" s="100" t="s">
        <v>66</v>
      </c>
      <c r="D28" s="148">
        <v>9.5864272270849218E-2</v>
      </c>
      <c r="E28" s="62">
        <v>0.17111213433607064</v>
      </c>
      <c r="F28" s="62">
        <v>0.2671443120244496</v>
      </c>
      <c r="G28" s="62">
        <v>0.23252669158308312</v>
      </c>
      <c r="H28" s="62">
        <v>0.12751862719650364</v>
      </c>
      <c r="I28" s="62">
        <v>0.15440231752849398</v>
      </c>
      <c r="J28" s="134">
        <v>0.2353297083666272</v>
      </c>
      <c r="L28" s="37"/>
      <c r="M28" s="92"/>
      <c r="N28" s="100" t="s">
        <v>66</v>
      </c>
      <c r="O28" s="144">
        <v>2399775745.3799992</v>
      </c>
      <c r="P28" s="40">
        <v>3360116966.4186196</v>
      </c>
      <c r="Q28" s="40">
        <v>6359080716.9247742</v>
      </c>
      <c r="R28" s="40">
        <v>8226358597.757123</v>
      </c>
      <c r="S28" s="40">
        <v>4687297827.2022266</v>
      </c>
      <c r="T28" s="40">
        <v>5714549407.8896904</v>
      </c>
      <c r="U28" s="131">
        <v>5885840197.9590712</v>
      </c>
    </row>
    <row r="29" spans="1:21" ht="15" customHeight="1" x14ac:dyDescent="0.2">
      <c r="A29" s="37"/>
      <c r="B29" s="92" t="s">
        <v>1</v>
      </c>
      <c r="C29" s="102" t="s">
        <v>98</v>
      </c>
      <c r="D29" s="148">
        <v>2.9180048828156488</v>
      </c>
      <c r="E29" s="62">
        <v>6.7429539860002548</v>
      </c>
      <c r="F29" s="62">
        <v>5.3361924862312433</v>
      </c>
      <c r="G29" s="62">
        <v>5.8783911890032883</v>
      </c>
      <c r="H29" s="62">
        <v>5.9906390473522064</v>
      </c>
      <c r="I29" s="62">
        <v>6.6639710249325326</v>
      </c>
      <c r="J29" s="134">
        <v>12.818271275626984</v>
      </c>
      <c r="L29" s="37"/>
      <c r="M29" s="92" t="s">
        <v>1</v>
      </c>
      <c r="N29" s="102" t="s">
        <v>98</v>
      </c>
      <c r="O29" s="144">
        <v>3401295038</v>
      </c>
      <c r="P29" s="40">
        <v>9974257738</v>
      </c>
      <c r="Q29" s="40">
        <v>9036252072</v>
      </c>
      <c r="R29" s="40">
        <v>13419228969</v>
      </c>
      <c r="S29" s="40">
        <v>15853400666.611328</v>
      </c>
      <c r="T29" s="40">
        <v>20362459819</v>
      </c>
      <c r="U29" s="131">
        <v>42289817922</v>
      </c>
    </row>
    <row r="30" spans="1:21" s="48" customFormat="1" ht="15" customHeight="1" x14ac:dyDescent="0.2">
      <c r="A30" s="37"/>
      <c r="B30" s="92"/>
      <c r="C30" s="100" t="s">
        <v>66</v>
      </c>
      <c r="D30" s="148">
        <v>9.5864272270849218E-2</v>
      </c>
      <c r="E30" s="62">
        <v>0.17111213433607064</v>
      </c>
      <c r="F30" s="62">
        <v>0.2671443120244496</v>
      </c>
      <c r="G30" s="62">
        <v>0.23252669158308312</v>
      </c>
      <c r="H30" s="62">
        <v>0.12751862719650364</v>
      </c>
      <c r="I30" s="62">
        <v>0.15440231752849401</v>
      </c>
      <c r="J30" s="134">
        <v>0.2353297083666272</v>
      </c>
      <c r="L30" s="37"/>
      <c r="M30" s="92"/>
      <c r="N30" s="100" t="s">
        <v>66</v>
      </c>
      <c r="O30" s="144">
        <v>125809235.19343171</v>
      </c>
      <c r="P30" s="40">
        <v>346352515.45323724</v>
      </c>
      <c r="Q30" s="40">
        <v>512559838.90186858</v>
      </c>
      <c r="R30" s="40">
        <v>542319600.40743172</v>
      </c>
      <c r="S30" s="40">
        <v>431187769.53564131</v>
      </c>
      <c r="T30" s="40">
        <v>618528864.16915751</v>
      </c>
      <c r="U30" s="131">
        <v>1135664859.3026524</v>
      </c>
    </row>
    <row r="31" spans="1:21" ht="15" customHeight="1" x14ac:dyDescent="0.2">
      <c r="A31" s="37"/>
      <c r="B31" s="92" t="s">
        <v>2</v>
      </c>
      <c r="C31" s="102" t="s">
        <v>98</v>
      </c>
      <c r="D31" s="148">
        <v>100</v>
      </c>
      <c r="E31" s="62">
        <v>100</v>
      </c>
      <c r="F31" s="62">
        <v>100</v>
      </c>
      <c r="G31" s="62">
        <v>100</v>
      </c>
      <c r="H31" s="62">
        <v>100</v>
      </c>
      <c r="I31" s="62">
        <v>100</v>
      </c>
      <c r="J31" s="134">
        <v>100</v>
      </c>
      <c r="L31" s="37"/>
      <c r="M31" s="92" t="s">
        <v>2</v>
      </c>
      <c r="N31" s="102" t="s">
        <v>98</v>
      </c>
      <c r="O31" s="144">
        <v>116562349091</v>
      </c>
      <c r="P31" s="40">
        <v>147921189418</v>
      </c>
      <c r="Q31" s="40">
        <v>169338945237</v>
      </c>
      <c r="R31" s="40">
        <v>228280638997</v>
      </c>
      <c r="S31" s="40">
        <v>264636218973.61133</v>
      </c>
      <c r="T31" s="40">
        <v>305560449510</v>
      </c>
      <c r="U31" s="131">
        <v>329918262866</v>
      </c>
    </row>
    <row r="32" spans="1:21" ht="15" customHeight="1" x14ac:dyDescent="0.2">
      <c r="A32" s="37"/>
      <c r="B32" s="92"/>
      <c r="C32" s="100"/>
      <c r="D32" s="97"/>
      <c r="E32" s="104"/>
      <c r="F32" s="104"/>
      <c r="G32" s="104"/>
      <c r="H32" s="62"/>
      <c r="I32" s="62"/>
      <c r="J32" s="134"/>
      <c r="L32" s="37"/>
      <c r="M32" s="92"/>
      <c r="N32" s="100" t="s">
        <v>66</v>
      </c>
      <c r="O32" s="144">
        <v>2459624502.2320352</v>
      </c>
      <c r="P32" s="96">
        <v>3589099953.2272086</v>
      </c>
      <c r="Q32" s="96">
        <v>6607934269.8252649</v>
      </c>
      <c r="R32" s="96">
        <v>8474237925.2655182</v>
      </c>
      <c r="S32" s="40">
        <v>4944925115.0095854</v>
      </c>
      <c r="T32" s="40">
        <v>6095078318.8358173</v>
      </c>
      <c r="U32" s="131">
        <v>6663659214.9840927</v>
      </c>
    </row>
    <row r="33" spans="1:21" ht="15" customHeight="1" x14ac:dyDescent="0.2">
      <c r="A33" s="57" t="s">
        <v>22</v>
      </c>
      <c r="B33" s="92" t="s">
        <v>0</v>
      </c>
      <c r="C33" s="102" t="s">
        <v>98</v>
      </c>
      <c r="D33" s="148">
        <v>98.044565069612574</v>
      </c>
      <c r="E33" s="62">
        <v>95.278334625171183</v>
      </c>
      <c r="F33" s="62">
        <v>96.411390132347151</v>
      </c>
      <c r="G33" s="62">
        <v>95.898769879719978</v>
      </c>
      <c r="H33" s="62">
        <v>95.601959580744605</v>
      </c>
      <c r="I33" s="62">
        <v>95.62896511488772</v>
      </c>
      <c r="J33" s="134">
        <v>91.551488595103891</v>
      </c>
      <c r="L33" s="57" t="s">
        <v>22</v>
      </c>
      <c r="M33" s="92" t="s">
        <v>0</v>
      </c>
      <c r="N33" s="102" t="s">
        <v>98</v>
      </c>
      <c r="O33" s="144">
        <v>130689646719</v>
      </c>
      <c r="P33" s="40">
        <v>162881582695</v>
      </c>
      <c r="Q33" s="40">
        <v>201581726425</v>
      </c>
      <c r="R33" s="40">
        <v>245179858285</v>
      </c>
      <c r="S33" s="40">
        <v>296041617435</v>
      </c>
      <c r="T33" s="40">
        <v>339847981470</v>
      </c>
      <c r="U33" s="131">
        <v>401067059103</v>
      </c>
    </row>
    <row r="34" spans="1:21" s="48" customFormat="1" ht="15" customHeight="1" x14ac:dyDescent="0.2">
      <c r="A34" s="37"/>
      <c r="B34" s="92"/>
      <c r="C34" s="100" t="s">
        <v>66</v>
      </c>
      <c r="D34" s="148">
        <v>8.4098526811774724E-2</v>
      </c>
      <c r="E34" s="62">
        <v>0.13322892913612863</v>
      </c>
      <c r="F34" s="62">
        <v>0.18880079932490057</v>
      </c>
      <c r="G34" s="62">
        <v>0.13926709820283642</v>
      </c>
      <c r="H34" s="62">
        <v>0.119784012625549</v>
      </c>
      <c r="I34" s="62">
        <v>0.11176314620846195</v>
      </c>
      <c r="J34" s="134">
        <v>0.18668849650535838</v>
      </c>
      <c r="L34" s="37"/>
      <c r="M34" s="92"/>
      <c r="N34" s="100" t="s">
        <v>66</v>
      </c>
      <c r="O34" s="144">
        <v>3082593200.8129516</v>
      </c>
      <c r="P34" s="40">
        <v>3811999724.0382581</v>
      </c>
      <c r="Q34" s="40">
        <v>10959674572.586941</v>
      </c>
      <c r="R34" s="40">
        <v>6262428770.8286591</v>
      </c>
      <c r="S34" s="40">
        <v>5828588831.7867146</v>
      </c>
      <c r="T34" s="40">
        <v>6661862806.3160696</v>
      </c>
      <c r="U34" s="131">
        <v>8239796559.1831923</v>
      </c>
    </row>
    <row r="35" spans="1:21" ht="15" customHeight="1" x14ac:dyDescent="0.2">
      <c r="A35" s="37"/>
      <c r="B35" s="92" t="s">
        <v>1</v>
      </c>
      <c r="C35" s="102" t="s">
        <v>98</v>
      </c>
      <c r="D35" s="148">
        <v>1.9554349303878307</v>
      </c>
      <c r="E35" s="62">
        <v>4.7216653748291124</v>
      </c>
      <c r="F35" s="62">
        <v>3.5886098676525022</v>
      </c>
      <c r="G35" s="62">
        <v>4.1012301202800092</v>
      </c>
      <c r="H35" s="62">
        <v>4.3980404321792168</v>
      </c>
      <c r="I35" s="62">
        <v>4.3710348851122838</v>
      </c>
      <c r="J35" s="134">
        <v>8.448511404896113</v>
      </c>
      <c r="L35" s="37"/>
      <c r="M35" s="92" t="s">
        <v>1</v>
      </c>
      <c r="N35" s="102" t="s">
        <v>98</v>
      </c>
      <c r="O35" s="144">
        <v>2606519801</v>
      </c>
      <c r="P35" s="40">
        <v>8071848991</v>
      </c>
      <c r="Q35" s="40">
        <v>7503243876</v>
      </c>
      <c r="R35" s="40">
        <v>10485421460</v>
      </c>
      <c r="S35" s="40">
        <v>13618597556.772461</v>
      </c>
      <c r="T35" s="40">
        <v>15533864461</v>
      </c>
      <c r="U35" s="131">
        <v>37011081687</v>
      </c>
    </row>
    <row r="36" spans="1:21" s="48" customFormat="1" ht="15" customHeight="1" x14ac:dyDescent="0.2">
      <c r="A36" s="37"/>
      <c r="B36" s="92"/>
      <c r="C36" s="100" t="s">
        <v>66</v>
      </c>
      <c r="D36" s="148">
        <v>8.4098526811774724E-2</v>
      </c>
      <c r="E36" s="62">
        <v>0.13322892913612863</v>
      </c>
      <c r="F36" s="62">
        <v>0.18880079932490057</v>
      </c>
      <c r="G36" s="62">
        <v>0.13926709820283642</v>
      </c>
      <c r="H36" s="62">
        <v>0.119784012625549</v>
      </c>
      <c r="I36" s="62">
        <v>0.11176314620846199</v>
      </c>
      <c r="J36" s="134">
        <v>0.18668849650535838</v>
      </c>
      <c r="L36" s="37"/>
      <c r="M36" s="92"/>
      <c r="N36" s="100" t="s">
        <v>66</v>
      </c>
      <c r="O36" s="144">
        <v>123868347.91545959</v>
      </c>
      <c r="P36" s="40">
        <v>273279447.04577124</v>
      </c>
      <c r="Q36" s="40">
        <v>446562136.57482046</v>
      </c>
      <c r="R36" s="40">
        <v>434095269.1999948</v>
      </c>
      <c r="S36" s="40">
        <v>453201251.83005428</v>
      </c>
      <c r="T36" s="40">
        <v>468670032.13235569</v>
      </c>
      <c r="U36" s="131">
        <v>1151361436.96732</v>
      </c>
    </row>
    <row r="37" spans="1:21" ht="15" customHeight="1" x14ac:dyDescent="0.2">
      <c r="A37" s="37"/>
      <c r="B37" s="92" t="s">
        <v>2</v>
      </c>
      <c r="C37" s="102" t="s">
        <v>98</v>
      </c>
      <c r="D37" s="148">
        <v>100</v>
      </c>
      <c r="E37" s="104">
        <v>100</v>
      </c>
      <c r="F37" s="104">
        <v>99.999999999999986</v>
      </c>
      <c r="G37" s="104">
        <v>100</v>
      </c>
      <c r="H37" s="62">
        <v>100</v>
      </c>
      <c r="I37" s="62">
        <v>100</v>
      </c>
      <c r="J37" s="134">
        <v>100</v>
      </c>
      <c r="L37" s="37"/>
      <c r="M37" s="92" t="s">
        <v>2</v>
      </c>
      <c r="N37" s="102" t="s">
        <v>98</v>
      </c>
      <c r="O37" s="144">
        <v>133296166520</v>
      </c>
      <c r="P37" s="96">
        <v>170953431686</v>
      </c>
      <c r="Q37" s="96">
        <v>209084970301</v>
      </c>
      <c r="R37" s="96">
        <v>255665279745</v>
      </c>
      <c r="S37" s="40">
        <v>309660214991.77246</v>
      </c>
      <c r="T37" s="40">
        <v>355381845931</v>
      </c>
      <c r="U37" s="131">
        <v>438078140790</v>
      </c>
    </row>
    <row r="38" spans="1:21" ht="15" customHeight="1" x14ac:dyDescent="0.2">
      <c r="A38" s="37"/>
      <c r="B38" s="92"/>
      <c r="C38" s="100" t="s">
        <v>66</v>
      </c>
      <c r="D38" s="97"/>
      <c r="E38" s="116"/>
      <c r="F38" s="116"/>
      <c r="G38" s="116"/>
      <c r="H38" s="62"/>
      <c r="I38" s="62"/>
      <c r="J38" s="134"/>
      <c r="L38" s="37"/>
      <c r="M38" s="92"/>
      <c r="N38" s="100" t="s">
        <v>66</v>
      </c>
      <c r="O38" s="144">
        <v>3138125658.9216022</v>
      </c>
      <c r="P38" s="40">
        <v>3964397184.9516268</v>
      </c>
      <c r="Q38" s="40">
        <v>11210219833.657738</v>
      </c>
      <c r="R38" s="40">
        <v>6503484484.6711426</v>
      </c>
      <c r="S38" s="40">
        <v>6077274486.7461033</v>
      </c>
      <c r="T38" s="40">
        <v>6903624085.2211514</v>
      </c>
      <c r="U38" s="131">
        <v>9011260783.2603645</v>
      </c>
    </row>
    <row r="39" spans="1:21" ht="15" customHeight="1" x14ac:dyDescent="0.2">
      <c r="A39" s="57" t="s">
        <v>23</v>
      </c>
      <c r="B39" s="92" t="s">
        <v>0</v>
      </c>
      <c r="C39" s="102" t="s">
        <v>98</v>
      </c>
      <c r="D39" s="148">
        <v>98.795209770377554</v>
      </c>
      <c r="E39" s="62">
        <v>96.876130734568946</v>
      </c>
      <c r="F39" s="62">
        <v>97.485391384369493</v>
      </c>
      <c r="G39" s="62">
        <v>97.216582333813832</v>
      </c>
      <c r="H39" s="62">
        <v>97.185338668535167</v>
      </c>
      <c r="I39" s="62">
        <v>96.937441037745387</v>
      </c>
      <c r="J39" s="134">
        <v>94.677930108456181</v>
      </c>
      <c r="L39" s="57" t="s">
        <v>23</v>
      </c>
      <c r="M39" s="92" t="s">
        <v>0</v>
      </c>
      <c r="N39" s="102" t="s">
        <v>98</v>
      </c>
      <c r="O39" s="144">
        <v>161004580869</v>
      </c>
      <c r="P39" s="40">
        <v>194208085628</v>
      </c>
      <c r="Q39" s="40">
        <v>232335401747</v>
      </c>
      <c r="R39" s="40">
        <v>302335677689</v>
      </c>
      <c r="S39" s="40">
        <v>363181542270</v>
      </c>
      <c r="T39" s="40">
        <v>426377749837</v>
      </c>
      <c r="U39" s="131">
        <v>425399577263</v>
      </c>
    </row>
    <row r="40" spans="1:21" s="48" customFormat="1" ht="15" customHeight="1" x14ac:dyDescent="0.2">
      <c r="A40" s="37"/>
      <c r="B40" s="92"/>
      <c r="C40" s="100" t="s">
        <v>66</v>
      </c>
      <c r="D40" s="148">
        <v>5.4454851929908926E-2</v>
      </c>
      <c r="E40" s="62">
        <v>0.11369849074329014</v>
      </c>
      <c r="F40" s="62">
        <v>0.21224509741472633</v>
      </c>
      <c r="G40" s="62">
        <v>0.12437624767111864</v>
      </c>
      <c r="H40" s="62">
        <v>9.1688700444510912E-2</v>
      </c>
      <c r="I40" s="62">
        <v>0.10328532561544139</v>
      </c>
      <c r="J40" s="134">
        <v>0.41307492826078518</v>
      </c>
      <c r="L40" s="37"/>
      <c r="M40" s="92"/>
      <c r="N40" s="100" t="s">
        <v>66</v>
      </c>
      <c r="O40" s="144">
        <v>3749733081.0126829</v>
      </c>
      <c r="P40" s="40">
        <v>4637350038.5238724</v>
      </c>
      <c r="Q40" s="40">
        <v>9810590555.2555332</v>
      </c>
      <c r="R40" s="40">
        <v>12212085069.382311</v>
      </c>
      <c r="S40" s="40">
        <v>8224158267.7258663</v>
      </c>
      <c r="T40" s="40">
        <v>10759724862.059647</v>
      </c>
      <c r="U40" s="131">
        <v>32306935067.325596</v>
      </c>
    </row>
    <row r="41" spans="1:21" ht="15" customHeight="1" x14ac:dyDescent="0.2">
      <c r="A41" s="37"/>
      <c r="B41" s="92" t="s">
        <v>1</v>
      </c>
      <c r="C41" s="102" t="s">
        <v>98</v>
      </c>
      <c r="D41" s="148">
        <v>1.2047902296221551</v>
      </c>
      <c r="E41" s="62">
        <v>3.1238692654312499</v>
      </c>
      <c r="F41" s="62">
        <v>2.5146086156308192</v>
      </c>
      <c r="G41" s="62">
        <v>2.7834176661864332</v>
      </c>
      <c r="H41" s="62">
        <v>2.8146613405630418</v>
      </c>
      <c r="I41" s="62">
        <v>3.0625589622546183</v>
      </c>
      <c r="J41" s="134">
        <v>5.322069891543828</v>
      </c>
      <c r="L41" s="37"/>
      <c r="M41" s="92" t="s">
        <v>1</v>
      </c>
      <c r="N41" s="102" t="s">
        <v>98</v>
      </c>
      <c r="O41" s="144">
        <v>1963422583</v>
      </c>
      <c r="P41" s="40">
        <v>6262437044</v>
      </c>
      <c r="Q41" s="40">
        <v>5993027208</v>
      </c>
      <c r="R41" s="40">
        <v>8656202946</v>
      </c>
      <c r="S41" s="40">
        <v>10518387450.598633</v>
      </c>
      <c r="T41" s="40">
        <v>13470615534</v>
      </c>
      <c r="U41" s="131">
        <v>23912714182</v>
      </c>
    </row>
    <row r="42" spans="1:21" s="48" customFormat="1" ht="15" customHeight="1" x14ac:dyDescent="0.2">
      <c r="A42" s="37"/>
      <c r="B42" s="92"/>
      <c r="C42" s="100" t="s">
        <v>66</v>
      </c>
      <c r="D42" s="148">
        <v>5.4454851929908926E-2</v>
      </c>
      <c r="E42" s="62">
        <v>0.11369849074329014</v>
      </c>
      <c r="F42" s="62">
        <v>0.21224509741472633</v>
      </c>
      <c r="G42" s="62">
        <v>0.12437624767111864</v>
      </c>
      <c r="H42" s="62">
        <v>9.1688700444510912E-2</v>
      </c>
      <c r="I42" s="62">
        <v>0.10328532561544142</v>
      </c>
      <c r="J42" s="134">
        <v>0.41307492826078496</v>
      </c>
      <c r="L42" s="37"/>
      <c r="M42" s="92"/>
      <c r="N42" s="100" t="s">
        <v>66</v>
      </c>
      <c r="O42" s="144">
        <v>96599354.950013414</v>
      </c>
      <c r="P42" s="40">
        <v>266416202.53250122</v>
      </c>
      <c r="Q42" s="40">
        <v>527023188.87889284</v>
      </c>
      <c r="R42" s="40">
        <v>435082858.84905028</v>
      </c>
      <c r="S42" s="40">
        <v>347500682.13927484</v>
      </c>
      <c r="T42" s="40">
        <v>477498301.6797213</v>
      </c>
      <c r="U42" s="131">
        <v>968597072.89968109</v>
      </c>
    </row>
    <row r="43" spans="1:21" ht="15" customHeight="1" x14ac:dyDescent="0.2">
      <c r="A43" s="37"/>
      <c r="B43" s="92" t="s">
        <v>2</v>
      </c>
      <c r="C43" s="102" t="s">
        <v>98</v>
      </c>
      <c r="D43" s="148">
        <v>100</v>
      </c>
      <c r="E43" s="104">
        <v>100</v>
      </c>
      <c r="F43" s="104">
        <v>100</v>
      </c>
      <c r="G43" s="104">
        <v>100</v>
      </c>
      <c r="H43" s="62">
        <v>100</v>
      </c>
      <c r="I43" s="62">
        <v>100</v>
      </c>
      <c r="J43" s="134">
        <v>100</v>
      </c>
      <c r="L43" s="37"/>
      <c r="M43" s="92" t="s">
        <v>2</v>
      </c>
      <c r="N43" s="102" t="s">
        <v>98</v>
      </c>
      <c r="O43" s="144">
        <v>162968003452</v>
      </c>
      <c r="P43" s="96">
        <v>200470522672</v>
      </c>
      <c r="Q43" s="96">
        <v>238328428955</v>
      </c>
      <c r="R43" s="96">
        <v>310991880635</v>
      </c>
      <c r="S43" s="40">
        <v>373699929720.59863</v>
      </c>
      <c r="T43" s="40">
        <v>439848365371</v>
      </c>
      <c r="U43" s="131">
        <v>449312291445</v>
      </c>
    </row>
    <row r="44" spans="1:21" ht="15" customHeight="1" x14ac:dyDescent="0.2">
      <c r="A44" s="37"/>
      <c r="B44" s="92"/>
      <c r="C44" s="100"/>
      <c r="D44" s="97"/>
      <c r="E44" s="116"/>
      <c r="F44" s="116"/>
      <c r="G44" s="116"/>
      <c r="H44" s="62"/>
      <c r="I44" s="62"/>
      <c r="J44" s="134"/>
      <c r="L44" s="37"/>
      <c r="M44" s="92"/>
      <c r="N44" s="100" t="s">
        <v>66</v>
      </c>
      <c r="O44" s="144">
        <v>3788472523.2782803</v>
      </c>
      <c r="P44" s="40">
        <v>4769451666.3384266</v>
      </c>
      <c r="Q44" s="40">
        <v>9970993121.0667877</v>
      </c>
      <c r="R44" s="40">
        <v>12436677751.560814</v>
      </c>
      <c r="S44" s="40">
        <v>8342303353.5256147</v>
      </c>
      <c r="T44" s="40">
        <v>10950900315.165613</v>
      </c>
      <c r="U44" s="131">
        <v>32429516476.798882</v>
      </c>
    </row>
    <row r="45" spans="1:21" ht="15" customHeight="1" x14ac:dyDescent="0.2">
      <c r="A45" s="57" t="s">
        <v>24</v>
      </c>
      <c r="B45" s="92" t="s">
        <v>0</v>
      </c>
      <c r="C45" s="102" t="s">
        <v>98</v>
      </c>
      <c r="D45" s="148">
        <v>99.235717885310564</v>
      </c>
      <c r="E45" s="62">
        <v>98.032346190403359</v>
      </c>
      <c r="F45" s="62">
        <v>98.322389121105772</v>
      </c>
      <c r="G45" s="62">
        <v>98.261302325997519</v>
      </c>
      <c r="H45" s="62">
        <v>98.004150403656979</v>
      </c>
      <c r="I45" s="62">
        <v>98.013783913479784</v>
      </c>
      <c r="J45" s="134">
        <v>96.32289747060247</v>
      </c>
      <c r="L45" s="57" t="s">
        <v>24</v>
      </c>
      <c r="M45" s="92" t="s">
        <v>0</v>
      </c>
      <c r="N45" s="102" t="s">
        <v>98</v>
      </c>
      <c r="O45" s="144">
        <v>199453202210</v>
      </c>
      <c r="P45" s="40">
        <v>242206666231</v>
      </c>
      <c r="Q45" s="40">
        <v>266274885251</v>
      </c>
      <c r="R45" s="40">
        <v>350892576256</v>
      </c>
      <c r="S45" s="40">
        <v>423319002105</v>
      </c>
      <c r="T45" s="40">
        <v>486691155231</v>
      </c>
      <c r="U45" s="131">
        <v>542885266691</v>
      </c>
    </row>
    <row r="46" spans="1:21" s="48" customFormat="1" ht="15" customHeight="1" x14ac:dyDescent="0.2">
      <c r="A46" s="37"/>
      <c r="B46" s="92"/>
      <c r="C46" s="100" t="s">
        <v>66</v>
      </c>
      <c r="D46" s="148">
        <v>3.8071242237253521E-2</v>
      </c>
      <c r="E46" s="62">
        <v>7.6074501282233448E-2</v>
      </c>
      <c r="F46" s="62">
        <v>0.16418935078312996</v>
      </c>
      <c r="G46" s="62">
        <v>0.11081205852627697</v>
      </c>
      <c r="H46" s="62">
        <v>6.8820868675120717E-2</v>
      </c>
      <c r="I46" s="62">
        <v>7.1898312944130752E-2</v>
      </c>
      <c r="J46" s="134">
        <v>0.20778640917328237</v>
      </c>
      <c r="L46" s="37"/>
      <c r="M46" s="92"/>
      <c r="N46" s="100" t="s">
        <v>66</v>
      </c>
      <c r="O46" s="144">
        <v>4971624077.2326794</v>
      </c>
      <c r="P46" s="40">
        <v>6231358523.9261675</v>
      </c>
      <c r="Q46" s="40">
        <v>11065397034.25342</v>
      </c>
      <c r="R46" s="40">
        <v>12101123167.910862</v>
      </c>
      <c r="S46" s="40">
        <v>8535148391.0355291</v>
      </c>
      <c r="T46" s="40">
        <v>10797160074.996294</v>
      </c>
      <c r="U46" s="131">
        <v>12579593058.987391</v>
      </c>
    </row>
    <row r="47" spans="1:21" ht="15" customHeight="1" x14ac:dyDescent="0.2">
      <c r="A47" s="37"/>
      <c r="B47" s="92" t="s">
        <v>1</v>
      </c>
      <c r="C47" s="102" t="s">
        <v>98</v>
      </c>
      <c r="D47" s="148">
        <v>0.76428211468954554</v>
      </c>
      <c r="E47" s="62">
        <v>1.9676538095961156</v>
      </c>
      <c r="F47" s="62">
        <v>1.6776108788943835</v>
      </c>
      <c r="G47" s="62">
        <v>1.7386976740027176</v>
      </c>
      <c r="H47" s="62">
        <v>1.9958495995513397</v>
      </c>
      <c r="I47" s="62">
        <v>1.986216086520223</v>
      </c>
      <c r="J47" s="134">
        <v>3.6771025293975397</v>
      </c>
      <c r="L47" s="37"/>
      <c r="M47" s="92" t="s">
        <v>1</v>
      </c>
      <c r="N47" s="102" t="s">
        <v>98</v>
      </c>
      <c r="O47" s="144">
        <v>1536125484</v>
      </c>
      <c r="P47" s="40">
        <v>4861445105</v>
      </c>
      <c r="Q47" s="40">
        <v>4543274917</v>
      </c>
      <c r="R47" s="40">
        <v>6208915328</v>
      </c>
      <c r="S47" s="40">
        <v>8620870211.6582031</v>
      </c>
      <c r="T47" s="40">
        <v>9862631184</v>
      </c>
      <c r="U47" s="131">
        <v>20724509330</v>
      </c>
    </row>
    <row r="48" spans="1:21" s="48" customFormat="1" ht="15" customHeight="1" x14ac:dyDescent="0.2">
      <c r="A48" s="37"/>
      <c r="B48" s="92"/>
      <c r="C48" s="100" t="s">
        <v>66</v>
      </c>
      <c r="D48" s="148">
        <v>3.8071242237253521E-2</v>
      </c>
      <c r="E48" s="62">
        <v>7.6074501282233448E-2</v>
      </c>
      <c r="F48" s="62">
        <v>0.16418935078312996</v>
      </c>
      <c r="G48" s="62">
        <v>0.11081205852627697</v>
      </c>
      <c r="H48" s="62">
        <v>6.8820868675120717E-2</v>
      </c>
      <c r="I48" s="62">
        <v>7.1898312944130738E-2</v>
      </c>
      <c r="J48" s="134">
        <v>0.20778640917328237</v>
      </c>
      <c r="L48" s="37"/>
      <c r="M48" s="92"/>
      <c r="N48" s="100" t="s">
        <v>66</v>
      </c>
      <c r="O48" s="144">
        <v>80592627.21235019</v>
      </c>
      <c r="P48" s="40">
        <v>206660348.41398937</v>
      </c>
      <c r="Q48" s="40">
        <v>454021593.54701638</v>
      </c>
      <c r="R48" s="40">
        <v>435144424.46474296</v>
      </c>
      <c r="S48" s="40">
        <v>337332363.14313209</v>
      </c>
      <c r="T48" s="40">
        <v>374509713.3123064</v>
      </c>
      <c r="U48" s="131">
        <v>1466959941.0607405</v>
      </c>
    </row>
    <row r="49" spans="1:21" ht="15" customHeight="1" x14ac:dyDescent="0.2">
      <c r="A49" s="37"/>
      <c r="B49" s="92" t="s">
        <v>2</v>
      </c>
      <c r="C49" s="102" t="s">
        <v>98</v>
      </c>
      <c r="D49" s="148">
        <v>100</v>
      </c>
      <c r="E49" s="104">
        <v>100</v>
      </c>
      <c r="F49" s="104">
        <v>100</v>
      </c>
      <c r="G49" s="104">
        <v>100.00000000000001</v>
      </c>
      <c r="H49" s="62">
        <v>100</v>
      </c>
      <c r="I49" s="62">
        <v>100</v>
      </c>
      <c r="J49" s="134">
        <v>100</v>
      </c>
      <c r="L49" s="37"/>
      <c r="M49" s="92" t="s">
        <v>2</v>
      </c>
      <c r="N49" s="102" t="s">
        <v>98</v>
      </c>
      <c r="O49" s="144">
        <v>200989327694</v>
      </c>
      <c r="P49" s="96">
        <v>247068111336</v>
      </c>
      <c r="Q49" s="96">
        <v>270818160168</v>
      </c>
      <c r="R49" s="96">
        <v>357101491584</v>
      </c>
      <c r="S49" s="40">
        <v>431939872316.6582</v>
      </c>
      <c r="T49" s="40">
        <v>496553786415</v>
      </c>
      <c r="U49" s="131">
        <v>563609776021</v>
      </c>
    </row>
    <row r="50" spans="1:21" ht="15" customHeight="1" x14ac:dyDescent="0.2">
      <c r="A50" s="37"/>
      <c r="B50" s="92"/>
      <c r="C50" s="100"/>
      <c r="D50" s="97"/>
      <c r="E50" s="116"/>
      <c r="F50" s="116"/>
      <c r="G50" s="116"/>
      <c r="H50" s="62"/>
      <c r="I50" s="62"/>
      <c r="J50" s="134"/>
      <c r="L50" s="37"/>
      <c r="M50" s="92"/>
      <c r="N50" s="100" t="s">
        <v>66</v>
      </c>
      <c r="O50" s="144">
        <v>5000516359.1459484</v>
      </c>
      <c r="P50" s="40">
        <v>6321738873.9024448</v>
      </c>
      <c r="Q50" s="40">
        <v>11163612976.942034</v>
      </c>
      <c r="R50" s="40">
        <v>12278904222.391287</v>
      </c>
      <c r="S50" s="40">
        <v>8690002078.3944969</v>
      </c>
      <c r="T50" s="40">
        <v>10929566588.538359</v>
      </c>
      <c r="U50" s="131">
        <v>13567936078.258551</v>
      </c>
    </row>
    <row r="51" spans="1:21" ht="15" customHeight="1" x14ac:dyDescent="0.2">
      <c r="A51" s="57" t="s">
        <v>25</v>
      </c>
      <c r="B51" s="92" t="s">
        <v>0</v>
      </c>
      <c r="C51" s="102" t="s">
        <v>98</v>
      </c>
      <c r="D51" s="148">
        <v>99.620550668739298</v>
      </c>
      <c r="E51" s="62">
        <v>98.731281038177499</v>
      </c>
      <c r="F51" s="62">
        <v>98.930623754461791</v>
      </c>
      <c r="G51" s="62">
        <v>98.979557976972188</v>
      </c>
      <c r="H51" s="62">
        <v>98.868470093106822</v>
      </c>
      <c r="I51" s="62">
        <v>98.662606381913704</v>
      </c>
      <c r="J51" s="134">
        <v>97.973243534093072</v>
      </c>
      <c r="L51" s="57" t="s">
        <v>25</v>
      </c>
      <c r="M51" s="92" t="s">
        <v>0</v>
      </c>
      <c r="N51" s="102" t="s">
        <v>98</v>
      </c>
      <c r="O51" s="144">
        <v>245038525397</v>
      </c>
      <c r="P51" s="40">
        <v>295529486661</v>
      </c>
      <c r="Q51" s="40">
        <v>343063913425</v>
      </c>
      <c r="R51" s="40">
        <v>432714874070</v>
      </c>
      <c r="S51" s="40">
        <v>529413959573</v>
      </c>
      <c r="T51" s="40">
        <v>595527808769</v>
      </c>
      <c r="U51" s="131">
        <v>707909484962</v>
      </c>
    </row>
    <row r="52" spans="1:21" s="48" customFormat="1" ht="15" customHeight="1" x14ac:dyDescent="0.2">
      <c r="A52" s="37"/>
      <c r="B52" s="92"/>
      <c r="C52" s="100" t="s">
        <v>66</v>
      </c>
      <c r="D52" s="148">
        <v>2.09055897163733E-2</v>
      </c>
      <c r="E52" s="62">
        <v>8.2279841051210417E-2</v>
      </c>
      <c r="F52" s="62">
        <v>8.8850187896547445E-2</v>
      </c>
      <c r="G52" s="62">
        <v>5.8851180458845909E-2</v>
      </c>
      <c r="H52" s="62">
        <v>5.9275445111650581E-2</v>
      </c>
      <c r="I52" s="62">
        <v>6.4752142314277936E-2</v>
      </c>
      <c r="J52" s="134">
        <v>0.17468549920359494</v>
      </c>
      <c r="L52" s="37"/>
      <c r="M52" s="92"/>
      <c r="N52" s="100" t="s">
        <v>66</v>
      </c>
      <c r="O52" s="144">
        <v>6547120708.1889277</v>
      </c>
      <c r="P52" s="40">
        <v>9142574529.0798302</v>
      </c>
      <c r="Q52" s="40">
        <v>14735322763.370169</v>
      </c>
      <c r="R52" s="40">
        <v>14494848017.356575</v>
      </c>
      <c r="S52" s="40">
        <v>13426667799.965462</v>
      </c>
      <c r="T52" s="40">
        <v>13747213536.257092</v>
      </c>
      <c r="U52" s="131">
        <v>15218169326.462557</v>
      </c>
    </row>
    <row r="53" spans="1:21" ht="15" customHeight="1" x14ac:dyDescent="0.2">
      <c r="A53" s="37"/>
      <c r="B53" s="92" t="s">
        <v>1</v>
      </c>
      <c r="C53" s="102" t="s">
        <v>98</v>
      </c>
      <c r="D53" s="148">
        <v>0.37944933126089014</v>
      </c>
      <c r="E53" s="62">
        <v>1.2687189618225692</v>
      </c>
      <c r="F53" s="62">
        <v>1.0693762455390363</v>
      </c>
      <c r="G53" s="62">
        <v>1.0204420230276299</v>
      </c>
      <c r="H53" s="62">
        <v>1.1315299082947374</v>
      </c>
      <c r="I53" s="62">
        <v>1.3373936180863026</v>
      </c>
      <c r="J53" s="134">
        <v>2.0267564659069293</v>
      </c>
      <c r="L53" s="37"/>
      <c r="M53" s="92" t="s">
        <v>1</v>
      </c>
      <c r="N53" s="102" t="s">
        <v>98</v>
      </c>
      <c r="O53" s="144">
        <v>933338593</v>
      </c>
      <c r="P53" s="40">
        <v>3797619757</v>
      </c>
      <c r="Q53" s="40">
        <v>3708299673</v>
      </c>
      <c r="R53" s="40">
        <v>4461127636</v>
      </c>
      <c r="S53" s="40">
        <v>6059037108.2050781</v>
      </c>
      <c r="T53" s="40">
        <v>8072512171</v>
      </c>
      <c r="U53" s="131">
        <v>14644407740</v>
      </c>
    </row>
    <row r="54" spans="1:21" s="48" customFormat="1" ht="15" customHeight="1" x14ac:dyDescent="0.2">
      <c r="A54" s="37"/>
      <c r="B54" s="92"/>
      <c r="C54" s="100" t="s">
        <v>66</v>
      </c>
      <c r="D54" s="148">
        <v>2.09055897163733E-2</v>
      </c>
      <c r="E54" s="62">
        <v>8.2279841051210417E-2</v>
      </c>
      <c r="F54" s="62">
        <v>8.8850187896547445E-2</v>
      </c>
      <c r="G54" s="62">
        <v>5.8851180458845909E-2</v>
      </c>
      <c r="H54" s="62">
        <v>5.9275445111650581E-2</v>
      </c>
      <c r="I54" s="62">
        <v>6.4752142314277908E-2</v>
      </c>
      <c r="J54" s="134">
        <v>0.17468549920359497</v>
      </c>
      <c r="L54" s="37"/>
      <c r="M54" s="92"/>
      <c r="N54" s="100" t="s">
        <v>66</v>
      </c>
      <c r="O54" s="144">
        <v>54232720.215414852</v>
      </c>
      <c r="P54" s="40">
        <v>267767612.80444667</v>
      </c>
      <c r="Q54" s="40">
        <v>322728780.39319915</v>
      </c>
      <c r="R54" s="40">
        <v>247169238.07338932</v>
      </c>
      <c r="S54" s="40">
        <v>363306284.58247566</v>
      </c>
      <c r="T54" s="40">
        <v>415371907.62596029</v>
      </c>
      <c r="U54" s="131">
        <v>1305992961.0378702</v>
      </c>
    </row>
    <row r="55" spans="1:21" ht="15" customHeight="1" x14ac:dyDescent="0.2">
      <c r="A55" s="37"/>
      <c r="B55" s="92" t="s">
        <v>2</v>
      </c>
      <c r="C55" s="102" t="s">
        <v>98</v>
      </c>
      <c r="D55" s="148">
        <v>100</v>
      </c>
      <c r="E55" s="104">
        <v>100</v>
      </c>
      <c r="F55" s="104">
        <v>100</v>
      </c>
      <c r="G55" s="104">
        <v>99.999999999999986</v>
      </c>
      <c r="H55" s="62">
        <v>100</v>
      </c>
      <c r="I55" s="62">
        <v>100</v>
      </c>
      <c r="J55" s="134">
        <v>100</v>
      </c>
      <c r="L55" s="37"/>
      <c r="M55" s="92" t="s">
        <v>2</v>
      </c>
      <c r="N55" s="102" t="s">
        <v>98</v>
      </c>
      <c r="O55" s="144">
        <v>245971863990</v>
      </c>
      <c r="P55" s="96">
        <v>299327106418</v>
      </c>
      <c r="Q55" s="96">
        <v>346772213098</v>
      </c>
      <c r="R55" s="96">
        <v>437176001706</v>
      </c>
      <c r="S55" s="40">
        <v>535472996681.20508</v>
      </c>
      <c r="T55" s="40">
        <v>603600320940</v>
      </c>
      <c r="U55" s="131">
        <v>722553892702</v>
      </c>
    </row>
    <row r="56" spans="1:21" ht="15" customHeight="1" x14ac:dyDescent="0.2">
      <c r="A56" s="37"/>
      <c r="B56" s="92"/>
      <c r="C56" s="100" t="s">
        <v>66</v>
      </c>
      <c r="D56" s="97"/>
      <c r="E56" s="116"/>
      <c r="F56" s="116"/>
      <c r="G56" s="116"/>
      <c r="H56" s="62"/>
      <c r="I56" s="62"/>
      <c r="J56" s="134"/>
      <c r="L56" s="37"/>
      <c r="M56" s="92"/>
      <c r="N56" s="100" t="s">
        <v>66</v>
      </c>
      <c r="O56" s="144">
        <v>6567004787.2213554</v>
      </c>
      <c r="P56" s="40">
        <v>9249396550.5836658</v>
      </c>
      <c r="Q56" s="40">
        <v>14845805003.241268</v>
      </c>
      <c r="R56" s="40">
        <v>14550515568.82535</v>
      </c>
      <c r="S56" s="40">
        <v>13601401906.581303</v>
      </c>
      <c r="T56" s="40">
        <v>13887814598.415667</v>
      </c>
      <c r="U56" s="131">
        <v>15501841471.721584</v>
      </c>
    </row>
    <row r="57" spans="1:21" ht="15" customHeight="1" x14ac:dyDescent="0.2">
      <c r="A57" s="57" t="s">
        <v>26</v>
      </c>
      <c r="B57" s="92" t="s">
        <v>0</v>
      </c>
      <c r="C57" s="102" t="s">
        <v>98</v>
      </c>
      <c r="D57" s="148">
        <v>99.812735708776842</v>
      </c>
      <c r="E57" s="62">
        <v>99.423904422389143</v>
      </c>
      <c r="F57" s="62">
        <v>99.563710963744526</v>
      </c>
      <c r="G57" s="62">
        <v>99.556871225310658</v>
      </c>
      <c r="H57" s="62">
        <v>99.421224740496655</v>
      </c>
      <c r="I57" s="62">
        <v>99.37511496344635</v>
      </c>
      <c r="J57" s="134">
        <v>99.296796836268527</v>
      </c>
      <c r="L57" s="57" t="s">
        <v>26</v>
      </c>
      <c r="M57" s="92" t="s">
        <v>0</v>
      </c>
      <c r="N57" s="102" t="s">
        <v>98</v>
      </c>
      <c r="O57" s="144">
        <v>339479699411</v>
      </c>
      <c r="P57" s="40">
        <v>420667674820</v>
      </c>
      <c r="Q57" s="40">
        <v>475280704573</v>
      </c>
      <c r="R57" s="40">
        <v>620348490486</v>
      </c>
      <c r="S57" s="40">
        <v>698930227986</v>
      </c>
      <c r="T57" s="40">
        <v>828027128611</v>
      </c>
      <c r="U57" s="131">
        <v>1055241801085</v>
      </c>
    </row>
    <row r="58" spans="1:21" s="48" customFormat="1" ht="15" customHeight="1" x14ac:dyDescent="0.2">
      <c r="A58" s="37"/>
      <c r="B58" s="92"/>
      <c r="C58" s="100" t="s">
        <v>66</v>
      </c>
      <c r="D58" s="148">
        <v>1.4984182554493094E-2</v>
      </c>
      <c r="E58" s="62">
        <v>7.0042597475404103E-2</v>
      </c>
      <c r="F58" s="62">
        <v>5.9280336433247482E-2</v>
      </c>
      <c r="G58" s="62">
        <v>4.1521492833274679E-2</v>
      </c>
      <c r="H58" s="62">
        <v>3.7524466050412604E-2</v>
      </c>
      <c r="I58" s="62">
        <v>3.3860894871385494E-2</v>
      </c>
      <c r="J58" s="134">
        <v>3.7835227278178535E-2</v>
      </c>
      <c r="L58" s="37"/>
      <c r="M58" s="92"/>
      <c r="N58" s="100" t="s">
        <v>66</v>
      </c>
      <c r="O58" s="144">
        <v>11132002979.888626</v>
      </c>
      <c r="P58" s="40">
        <v>14959500851.432596</v>
      </c>
      <c r="Q58" s="40">
        <v>21995148717.175655</v>
      </c>
      <c r="R58" s="40">
        <v>20588458978.064899</v>
      </c>
      <c r="S58" s="40">
        <v>16654348449.326971</v>
      </c>
      <c r="T58" s="40">
        <v>29808790576.661366</v>
      </c>
      <c r="U58" s="131">
        <v>27947243519.920063</v>
      </c>
    </row>
    <row r="59" spans="1:21" ht="15" customHeight="1" x14ac:dyDescent="0.2">
      <c r="A59" s="37"/>
      <c r="B59" s="92" t="s">
        <v>1</v>
      </c>
      <c r="C59" s="102" t="s">
        <v>98</v>
      </c>
      <c r="D59" s="148">
        <v>0.18726429122317595</v>
      </c>
      <c r="E59" s="62">
        <v>0.57609557761068519</v>
      </c>
      <c r="F59" s="62">
        <v>0.43628903625546023</v>
      </c>
      <c r="G59" s="62">
        <v>0.44312877468992801</v>
      </c>
      <c r="H59" s="62">
        <v>0.57877525940477614</v>
      </c>
      <c r="I59" s="62">
        <v>0.62488503655364203</v>
      </c>
      <c r="J59" s="134">
        <v>0.70320316373146974</v>
      </c>
      <c r="L59" s="37"/>
      <c r="M59" s="92" t="s">
        <v>1</v>
      </c>
      <c r="N59" s="102" t="s">
        <v>98</v>
      </c>
      <c r="O59" s="144">
        <v>636916971</v>
      </c>
      <c r="P59" s="40">
        <v>2437490144</v>
      </c>
      <c r="Q59" s="40">
        <v>2082684128</v>
      </c>
      <c r="R59" s="40">
        <v>2761178240</v>
      </c>
      <c r="S59" s="40">
        <v>4068784357.3066406</v>
      </c>
      <c r="T59" s="40">
        <v>5206753851</v>
      </c>
      <c r="U59" s="131">
        <v>7473044415</v>
      </c>
    </row>
    <row r="60" spans="1:21" s="48" customFormat="1" ht="15" customHeight="1" x14ac:dyDescent="0.2">
      <c r="A60" s="37"/>
      <c r="B60" s="92"/>
      <c r="C60" s="100" t="s">
        <v>66</v>
      </c>
      <c r="D60" s="148">
        <v>1.4984182554493094E-2</v>
      </c>
      <c r="E60" s="62">
        <v>7.0042597475404103E-2</v>
      </c>
      <c r="F60" s="62">
        <v>5.9280336433247482E-2</v>
      </c>
      <c r="G60" s="62">
        <v>4.1521492833274679E-2</v>
      </c>
      <c r="H60" s="62">
        <v>3.7524466050412604E-2</v>
      </c>
      <c r="I60" s="62">
        <v>3.3860894871385411E-2</v>
      </c>
      <c r="J60" s="134">
        <v>3.7835227278178535E-2</v>
      </c>
      <c r="L60" s="37"/>
      <c r="M60" s="92"/>
      <c r="N60" s="100" t="s">
        <v>66</v>
      </c>
      <c r="O60" s="144">
        <v>52128797.868552558</v>
      </c>
      <c r="P60" s="40">
        <v>318958651.23345339</v>
      </c>
      <c r="Q60" s="40">
        <v>279647852.86438996</v>
      </c>
      <c r="R60" s="40">
        <v>259271813.6369831</v>
      </c>
      <c r="S60" s="40">
        <v>276042609.09038848</v>
      </c>
      <c r="T60" s="40">
        <v>300376106.35613239</v>
      </c>
      <c r="U60" s="131">
        <v>397021892.88237196</v>
      </c>
    </row>
    <row r="61" spans="1:21" ht="15" customHeight="1" x14ac:dyDescent="0.2">
      <c r="A61" s="37"/>
      <c r="B61" s="92" t="s">
        <v>2</v>
      </c>
      <c r="C61" s="102" t="s">
        <v>98</v>
      </c>
      <c r="D61" s="148">
        <v>100</v>
      </c>
      <c r="E61" s="104">
        <v>100</v>
      </c>
      <c r="F61" s="104">
        <v>100</v>
      </c>
      <c r="G61" s="104">
        <v>100</v>
      </c>
      <c r="H61" s="62">
        <v>100</v>
      </c>
      <c r="I61" s="62">
        <v>100</v>
      </c>
      <c r="J61" s="134">
        <v>100</v>
      </c>
      <c r="L61" s="37"/>
      <c r="M61" s="92" t="s">
        <v>2</v>
      </c>
      <c r="N61" s="102" t="s">
        <v>98</v>
      </c>
      <c r="O61" s="144">
        <v>340116616382</v>
      </c>
      <c r="P61" s="96">
        <v>423105164964</v>
      </c>
      <c r="Q61" s="96">
        <v>477363388701</v>
      </c>
      <c r="R61" s="96">
        <v>623109668726</v>
      </c>
      <c r="S61" s="40">
        <v>702999012343.30664</v>
      </c>
      <c r="T61" s="40">
        <v>833233882462</v>
      </c>
      <c r="U61" s="131">
        <v>1062714845500</v>
      </c>
    </row>
    <row r="62" spans="1:21" ht="15" customHeight="1" x14ac:dyDescent="0.2">
      <c r="A62" s="37"/>
      <c r="B62" s="92"/>
      <c r="C62" s="100"/>
      <c r="D62" s="97"/>
      <c r="E62" s="116"/>
      <c r="F62" s="116"/>
      <c r="G62" s="116"/>
      <c r="H62" s="62"/>
      <c r="I62" s="62"/>
      <c r="J62" s="134"/>
      <c r="L62" s="37"/>
      <c r="M62" s="92"/>
      <c r="N62" s="100" t="s">
        <v>66</v>
      </c>
      <c r="O62" s="144">
        <v>11146008310.384769</v>
      </c>
      <c r="P62" s="40">
        <v>15080852307.703102</v>
      </c>
      <c r="Q62" s="40">
        <v>22036318499.890213</v>
      </c>
      <c r="R62" s="40">
        <v>20634402447.187054</v>
      </c>
      <c r="S62" s="40">
        <v>16734820676.560001</v>
      </c>
      <c r="T62" s="40">
        <v>29929437590.814209</v>
      </c>
      <c r="U62" s="131">
        <v>28032873623.627708</v>
      </c>
    </row>
    <row r="63" spans="1:21" ht="15" customHeight="1" x14ac:dyDescent="0.2">
      <c r="A63" s="57" t="s">
        <v>27</v>
      </c>
      <c r="B63" s="92" t="s">
        <v>0</v>
      </c>
      <c r="C63" s="102" t="s">
        <v>98</v>
      </c>
      <c r="D63" s="148">
        <v>99.972495964972225</v>
      </c>
      <c r="E63" s="62">
        <v>99.926587060773329</v>
      </c>
      <c r="F63" s="62">
        <v>99.869120756110988</v>
      </c>
      <c r="G63" s="62">
        <v>99.848593908070427</v>
      </c>
      <c r="H63" s="62">
        <v>99.85252255463179</v>
      </c>
      <c r="I63" s="62">
        <v>99.844860089179051</v>
      </c>
      <c r="J63" s="134">
        <v>99.842620028420598</v>
      </c>
      <c r="L63" s="57" t="s">
        <v>27</v>
      </c>
      <c r="M63" s="92" t="s">
        <v>0</v>
      </c>
      <c r="N63" s="102" t="s">
        <v>98</v>
      </c>
      <c r="O63" s="144">
        <v>763397316187</v>
      </c>
      <c r="P63" s="40">
        <v>973528772528</v>
      </c>
      <c r="Q63" s="40">
        <v>1083813371133</v>
      </c>
      <c r="R63" s="40">
        <v>1370996634260</v>
      </c>
      <c r="S63" s="40">
        <v>1563435265861</v>
      </c>
      <c r="T63" s="40">
        <v>1868709507973</v>
      </c>
      <c r="U63" s="131">
        <v>2243342049400</v>
      </c>
    </row>
    <row r="64" spans="1:21" s="48" customFormat="1" ht="15" customHeight="1" x14ac:dyDescent="0.2">
      <c r="A64" s="37"/>
      <c r="B64" s="92"/>
      <c r="C64" s="100" t="s">
        <v>66</v>
      </c>
      <c r="D64" s="148">
        <v>3.6507472976760012E-3</v>
      </c>
      <c r="E64" s="62">
        <v>1.1267262844424667E-2</v>
      </c>
      <c r="F64" s="62">
        <v>3.0092760770530153E-2</v>
      </c>
      <c r="G64" s="62">
        <v>3.0092571710458784E-2</v>
      </c>
      <c r="H64" s="62">
        <v>1.6029032805396085E-2</v>
      </c>
      <c r="I64" s="62">
        <v>1.0756099274901801E-2</v>
      </c>
      <c r="J64" s="134">
        <v>2.3608081657555208E-2</v>
      </c>
      <c r="L64" s="37"/>
      <c r="M64" s="92"/>
      <c r="N64" s="100" t="s">
        <v>66</v>
      </c>
      <c r="O64" s="144">
        <v>42113792436.274551</v>
      </c>
      <c r="P64" s="40">
        <v>57590556890.5093</v>
      </c>
      <c r="Q64" s="40">
        <v>66978498801.738129</v>
      </c>
      <c r="R64" s="40">
        <v>71191796174.821808</v>
      </c>
      <c r="S64" s="40">
        <v>67639599823.31913</v>
      </c>
      <c r="T64" s="40">
        <v>89081224134.41272</v>
      </c>
      <c r="U64" s="131">
        <v>87116517765.354553</v>
      </c>
    </row>
    <row r="65" spans="1:22" ht="15" customHeight="1" x14ac:dyDescent="0.2">
      <c r="A65" s="37"/>
      <c r="B65" s="92" t="s">
        <v>1</v>
      </c>
      <c r="C65" s="102" t="s">
        <v>98</v>
      </c>
      <c r="D65" s="148">
        <v>2.7504035028050617E-2</v>
      </c>
      <c r="E65" s="62">
        <v>7.3412939226768073E-2</v>
      </c>
      <c r="F65" s="62">
        <v>0.13087924388925123</v>
      </c>
      <c r="G65" s="62">
        <v>0.15140609192958035</v>
      </c>
      <c r="H65" s="62">
        <v>0.14747746509160903</v>
      </c>
      <c r="I65" s="62">
        <v>0.15513991082095982</v>
      </c>
      <c r="J65" s="134">
        <v>0.15737998947090362</v>
      </c>
      <c r="L65" s="37"/>
      <c r="M65" s="92" t="s">
        <v>1</v>
      </c>
      <c r="N65" s="102" t="s">
        <v>98</v>
      </c>
      <c r="O65" s="144">
        <v>210022830</v>
      </c>
      <c r="P65" s="40">
        <v>715221151</v>
      </c>
      <c r="Q65" s="40">
        <v>1420345683</v>
      </c>
      <c r="R65" s="40">
        <v>2078920036</v>
      </c>
      <c r="S65" s="40">
        <v>2309120129.8183594</v>
      </c>
      <c r="T65" s="40">
        <v>2903618936</v>
      </c>
      <c r="U65" s="131">
        <v>3536136652</v>
      </c>
    </row>
    <row r="66" spans="1:22" s="48" customFormat="1" ht="15" customHeight="1" x14ac:dyDescent="0.2">
      <c r="A66" s="37"/>
      <c r="B66" s="92"/>
      <c r="C66" s="100" t="s">
        <v>66</v>
      </c>
      <c r="D66" s="148">
        <v>3.6507472976760012E-3</v>
      </c>
      <c r="E66" s="62">
        <v>1.1267262844424667E-2</v>
      </c>
      <c r="F66" s="62">
        <v>3.0092760770530153E-2</v>
      </c>
      <c r="G66" s="62">
        <v>3.0092571710458784E-2</v>
      </c>
      <c r="H66" s="62">
        <v>1.6029032805396085E-2</v>
      </c>
      <c r="I66" s="62">
        <v>1.0756099274901841E-2</v>
      </c>
      <c r="J66" s="134">
        <v>2.3608079200235811E-2</v>
      </c>
      <c r="L66" s="37"/>
      <c r="M66" s="92"/>
      <c r="N66" s="100" t="s">
        <v>66</v>
      </c>
      <c r="O66" s="144">
        <v>25659279.273829289</v>
      </c>
      <c r="P66" s="40">
        <v>105519259.24907593</v>
      </c>
      <c r="Q66" s="40">
        <v>332896523.17423654</v>
      </c>
      <c r="R66" s="40">
        <v>464111325.80393213</v>
      </c>
      <c r="S66" s="40">
        <v>256517502.52712059</v>
      </c>
      <c r="T66" s="40">
        <v>194722534.35850403</v>
      </c>
      <c r="U66" s="131">
        <v>523565345.41543132</v>
      </c>
    </row>
    <row r="67" spans="1:22" ht="15" customHeight="1" x14ac:dyDescent="0.2">
      <c r="A67" s="37"/>
      <c r="B67" s="92" t="s">
        <v>2</v>
      </c>
      <c r="C67" s="102" t="s">
        <v>98</v>
      </c>
      <c r="D67" s="148">
        <v>99.999999999999986</v>
      </c>
      <c r="E67" s="104">
        <v>100</v>
      </c>
      <c r="F67" s="104">
        <v>100</v>
      </c>
      <c r="G67" s="104">
        <v>100</v>
      </c>
      <c r="H67" s="62">
        <v>100</v>
      </c>
      <c r="I67" s="62">
        <v>100</v>
      </c>
      <c r="J67" s="134">
        <v>100</v>
      </c>
      <c r="L67" s="37"/>
      <c r="M67" s="92" t="s">
        <v>2</v>
      </c>
      <c r="N67" s="102" t="s">
        <v>98</v>
      </c>
      <c r="O67" s="144">
        <v>763607339017</v>
      </c>
      <c r="P67" s="96">
        <v>974243993679</v>
      </c>
      <c r="Q67" s="96">
        <v>1085233716816</v>
      </c>
      <c r="R67" s="96">
        <v>1373075554296</v>
      </c>
      <c r="S67" s="40">
        <v>1565744385990.8184</v>
      </c>
      <c r="T67" s="40">
        <v>1871613126909</v>
      </c>
      <c r="U67" s="131">
        <v>2246878185650</v>
      </c>
    </row>
    <row r="68" spans="1:22" ht="15" customHeight="1" x14ac:dyDescent="0.2">
      <c r="A68" s="37"/>
      <c r="B68" s="92"/>
      <c r="C68" s="100" t="s">
        <v>66</v>
      </c>
      <c r="D68" s="97"/>
      <c r="E68" s="116"/>
      <c r="F68" s="116"/>
      <c r="G68" s="116"/>
      <c r="H68" s="62"/>
      <c r="I68" s="62"/>
      <c r="J68" s="134"/>
      <c r="L68" s="37"/>
      <c r="M68" s="92"/>
      <c r="N68" s="100" t="s">
        <v>66</v>
      </c>
      <c r="O68" s="144">
        <v>42115742673.194702</v>
      </c>
      <c r="P68" s="40">
        <v>57604031488.75676</v>
      </c>
      <c r="Q68" s="40">
        <v>67046197319.333138</v>
      </c>
      <c r="R68" s="40">
        <v>71442551428.957428</v>
      </c>
      <c r="S68" s="40">
        <v>67703155922.198524</v>
      </c>
      <c r="T68" s="40">
        <v>89140741682.216171</v>
      </c>
      <c r="U68" s="131">
        <v>87157107292.050964</v>
      </c>
    </row>
    <row r="69" spans="1:22" ht="15" customHeight="1" x14ac:dyDescent="0.2">
      <c r="A69" s="57" t="s">
        <v>4</v>
      </c>
      <c r="B69" s="92" t="s">
        <v>0</v>
      </c>
      <c r="C69" s="102" t="s">
        <v>98</v>
      </c>
      <c r="D69" s="101">
        <v>98.546576648205729</v>
      </c>
      <c r="E69" s="101">
        <v>96.774146233283474</v>
      </c>
      <c r="F69" s="150">
        <v>97.239613133749032</v>
      </c>
      <c r="G69" s="150">
        <v>97.046607871387806</v>
      </c>
      <c r="H69" s="150">
        <v>96.866630474068032</v>
      </c>
      <c r="I69" s="150">
        <v>96.713141821571483</v>
      </c>
      <c r="J69" s="190">
        <f>+'13'!J105</f>
        <v>94.492396756247558</v>
      </c>
      <c r="L69" s="57" t="s">
        <v>4</v>
      </c>
      <c r="M69" s="92" t="s">
        <v>0</v>
      </c>
      <c r="N69" s="102" t="s">
        <v>98</v>
      </c>
      <c r="O69" s="99">
        <v>2137658174412</v>
      </c>
      <c r="P69" s="99">
        <v>2641398571666</v>
      </c>
      <c r="Q69" s="99">
        <v>3030585033295</v>
      </c>
      <c r="R69" s="99">
        <v>3876041880041</v>
      </c>
      <c r="S69" s="99">
        <v>4538881072599</v>
      </c>
      <c r="T69" s="99">
        <v>5304402734374</v>
      </c>
      <c r="U69" s="131">
        <f>+'13'!U105</f>
        <v>6028161828391</v>
      </c>
    </row>
    <row r="70" spans="1:22" s="48" customFormat="1" ht="15" customHeight="1" x14ac:dyDescent="0.2">
      <c r="A70" s="37"/>
      <c r="B70" s="92"/>
      <c r="C70" s="100" t="s">
        <v>66</v>
      </c>
      <c r="D70" s="101">
        <v>4.6837412349376974E-2</v>
      </c>
      <c r="E70" s="101">
        <v>0.10520714880078576</v>
      </c>
      <c r="F70" s="150">
        <v>9.0977444145527525E-2</v>
      </c>
      <c r="G70" s="150">
        <v>7.4538617577976043E-2</v>
      </c>
      <c r="H70" s="150">
        <v>6.2802755469217347E-2</v>
      </c>
      <c r="I70" s="150">
        <v>7.5582430635158585E-2</v>
      </c>
      <c r="J70" s="190">
        <f>+'13'!J106</f>
        <v>0.11270965936105561</v>
      </c>
      <c r="L70" s="37"/>
      <c r="M70" s="92"/>
      <c r="N70" s="100" t="s">
        <v>66</v>
      </c>
      <c r="O70" s="99">
        <v>46333419896.647881</v>
      </c>
      <c r="P70" s="99">
        <v>63818827158.165787</v>
      </c>
      <c r="Q70" s="99">
        <v>94394635640.961411</v>
      </c>
      <c r="R70" s="99">
        <v>90867707383.879593</v>
      </c>
      <c r="S70" s="99">
        <v>77172452720.065277</v>
      </c>
      <c r="T70" s="99">
        <v>105686301360.18826</v>
      </c>
      <c r="U70" s="131">
        <f>+'13'!U106</f>
        <v>114866353101.45787</v>
      </c>
    </row>
    <row r="71" spans="1:22" ht="15" customHeight="1" x14ac:dyDescent="0.2">
      <c r="A71" s="37"/>
      <c r="B71" s="92" t="s">
        <v>1</v>
      </c>
      <c r="C71" s="102" t="s">
        <v>98</v>
      </c>
      <c r="D71" s="101">
        <v>1.4534233517942672</v>
      </c>
      <c r="E71" s="101">
        <v>3.2258537667165217</v>
      </c>
      <c r="F71" s="150">
        <v>2.7603868662509736</v>
      </c>
      <c r="G71" s="150">
        <v>2.9533921286121876</v>
      </c>
      <c r="H71" s="150">
        <v>3.1333695259319727</v>
      </c>
      <c r="I71" s="150">
        <v>3.2868581784285142</v>
      </c>
      <c r="J71" s="190">
        <f>+'13'!J107</f>
        <v>5.5076032500538439</v>
      </c>
      <c r="L71" s="37"/>
      <c r="M71" s="92" t="s">
        <v>1</v>
      </c>
      <c r="N71" s="102" t="s">
        <v>98</v>
      </c>
      <c r="O71" s="99">
        <v>31527450415</v>
      </c>
      <c r="P71" s="99">
        <v>88047953544</v>
      </c>
      <c r="Q71" s="99">
        <v>86030649993</v>
      </c>
      <c r="R71" s="99">
        <v>117958492623</v>
      </c>
      <c r="S71" s="99">
        <v>146819801997.07324</v>
      </c>
      <c r="T71" s="99">
        <v>180273530368</v>
      </c>
      <c r="U71" s="131">
        <f>+'13'!U107</f>
        <v>351358678768</v>
      </c>
    </row>
    <row r="72" spans="1:22" s="48" customFormat="1" ht="15" customHeight="1" x14ac:dyDescent="0.2">
      <c r="A72" s="37"/>
      <c r="B72" s="92"/>
      <c r="C72" s="100" t="s">
        <v>66</v>
      </c>
      <c r="D72" s="101">
        <v>4.6837412349376849E-2</v>
      </c>
      <c r="E72" s="101">
        <v>0.10520714880078572</v>
      </c>
      <c r="F72" s="150">
        <v>9.0977444145527497E-2</v>
      </c>
      <c r="G72" s="150">
        <v>7.4538617577976043E-2</v>
      </c>
      <c r="H72" s="150">
        <v>6.2802755469217375E-2</v>
      </c>
      <c r="I72" s="150">
        <v>7.5582430635158515E-2</v>
      </c>
      <c r="J72" s="190">
        <f>+'13'!J108</f>
        <v>0.11270965749644578</v>
      </c>
      <c r="L72" s="37"/>
      <c r="M72" s="92"/>
      <c r="N72" s="100" t="s">
        <v>66</v>
      </c>
      <c r="O72" s="99">
        <v>479885062.90352803</v>
      </c>
      <c r="P72" s="99">
        <v>1295439753.2615337</v>
      </c>
      <c r="Q72" s="99">
        <v>2144066082.6913328</v>
      </c>
      <c r="R72" s="99">
        <v>2461417725.4518299</v>
      </c>
      <c r="S72" s="99">
        <v>1858490324.2576492</v>
      </c>
      <c r="T72" s="99">
        <v>2351457235.7783208</v>
      </c>
      <c r="U72" s="131">
        <f>+'13'!U108</f>
        <v>4728463523.1505919</v>
      </c>
    </row>
    <row r="73" spans="1:22" ht="15" customHeight="1" x14ac:dyDescent="0.2">
      <c r="A73" s="37"/>
      <c r="B73" s="92" t="s">
        <v>2</v>
      </c>
      <c r="C73" s="102" t="s">
        <v>98</v>
      </c>
      <c r="D73" s="103">
        <v>100</v>
      </c>
      <c r="E73" s="101">
        <v>100</v>
      </c>
      <c r="F73" s="150">
        <v>100</v>
      </c>
      <c r="G73" s="150">
        <v>100</v>
      </c>
      <c r="H73" s="62">
        <v>100</v>
      </c>
      <c r="I73" s="62">
        <v>100</v>
      </c>
      <c r="J73" s="134">
        <v>100</v>
      </c>
      <c r="L73" s="37"/>
      <c r="M73" s="92" t="s">
        <v>2</v>
      </c>
      <c r="N73" s="102" t="s">
        <v>98</v>
      </c>
      <c r="O73" s="98">
        <v>2169185624827</v>
      </c>
      <c r="P73" s="99">
        <v>2729446525210</v>
      </c>
      <c r="Q73" s="99">
        <v>3116615683288</v>
      </c>
      <c r="R73" s="99">
        <v>3994000372664</v>
      </c>
      <c r="S73" s="40">
        <v>4685700874596.0732</v>
      </c>
      <c r="T73" s="40">
        <v>5484676264742</v>
      </c>
      <c r="U73" s="131">
        <f>+'13'!U109</f>
        <v>6379520506757</v>
      </c>
    </row>
    <row r="74" spans="1:22" s="94" customFormat="1" ht="15" customHeight="1" x14ac:dyDescent="0.2">
      <c r="A74" s="37"/>
      <c r="B74" s="92"/>
      <c r="C74" s="100"/>
      <c r="D74" s="103"/>
      <c r="E74" s="101"/>
      <c r="F74" s="150"/>
      <c r="G74" s="150"/>
      <c r="H74" s="62"/>
      <c r="I74" s="62"/>
      <c r="J74" s="49"/>
      <c r="L74" s="37"/>
      <c r="M74" s="92"/>
      <c r="N74" s="100" t="s">
        <v>66</v>
      </c>
      <c r="O74" s="98">
        <v>46280603763.212021</v>
      </c>
      <c r="P74" s="99">
        <v>63817813097.654533</v>
      </c>
      <c r="Q74" s="99">
        <v>95258964157.591049</v>
      </c>
      <c r="R74" s="99">
        <v>91940968521.240005</v>
      </c>
      <c r="S74" s="40">
        <v>77286173764.06662</v>
      </c>
      <c r="T74" s="40">
        <v>105720502534.25415</v>
      </c>
      <c r="U74" s="131">
        <f>+'13'!U110</f>
        <v>115653986203.7675</v>
      </c>
    </row>
    <row r="75" spans="1:22" ht="15" customHeight="1" x14ac:dyDescent="0.2">
      <c r="A75" s="36"/>
      <c r="B75" s="7"/>
      <c r="C75" s="8"/>
      <c r="D75" s="8"/>
      <c r="E75" s="8"/>
      <c r="F75" s="8"/>
      <c r="G75" s="8"/>
      <c r="H75" s="8"/>
      <c r="I75" s="8"/>
      <c r="J75" s="35"/>
      <c r="L75" s="36"/>
      <c r="M75" s="7"/>
      <c r="N75" s="7"/>
      <c r="O75" s="8"/>
      <c r="P75" s="8"/>
      <c r="Q75" s="8"/>
      <c r="R75" s="8"/>
      <c r="S75" s="8"/>
      <c r="T75" s="8"/>
      <c r="U75" s="35"/>
    </row>
    <row r="76" spans="1:22" s="90" customFormat="1" ht="31.15" customHeight="1" x14ac:dyDescent="0.2">
      <c r="A76" s="218" t="s">
        <v>115</v>
      </c>
      <c r="B76" s="218"/>
      <c r="C76" s="218"/>
      <c r="D76" s="218"/>
      <c r="E76" s="218"/>
      <c r="F76" s="218"/>
      <c r="G76" s="218"/>
      <c r="H76" s="218"/>
      <c r="I76" s="218"/>
      <c r="J76" s="218"/>
      <c r="L76" s="219" t="s">
        <v>115</v>
      </c>
      <c r="M76" s="219"/>
      <c r="N76" s="219"/>
      <c r="O76" s="219"/>
      <c r="P76" s="219"/>
      <c r="Q76" s="219"/>
      <c r="R76" s="219"/>
      <c r="S76" s="219"/>
      <c r="T76" s="219"/>
      <c r="U76" s="219"/>
      <c r="V76" s="88"/>
    </row>
    <row r="77" spans="1:22" ht="70.900000000000006" customHeight="1" x14ac:dyDescent="0.2">
      <c r="A77" s="218" t="s">
        <v>44</v>
      </c>
      <c r="B77" s="218"/>
      <c r="C77" s="218"/>
      <c r="D77" s="218"/>
      <c r="E77" s="218"/>
      <c r="F77" s="218"/>
      <c r="G77" s="218"/>
      <c r="H77" s="218"/>
      <c r="I77" s="218"/>
      <c r="J77" s="218"/>
      <c r="L77" s="218" t="s">
        <v>56</v>
      </c>
      <c r="M77" s="218"/>
      <c r="N77" s="218"/>
      <c r="O77" s="218"/>
      <c r="P77" s="218"/>
      <c r="Q77" s="218"/>
      <c r="R77" s="218"/>
      <c r="S77" s="218"/>
      <c r="T77" s="218"/>
      <c r="U77" s="218"/>
    </row>
    <row r="78" spans="1:22" ht="30" customHeight="1" x14ac:dyDescent="0.2">
      <c r="A78" s="218" t="s">
        <v>45</v>
      </c>
      <c r="B78" s="218"/>
      <c r="C78" s="218"/>
      <c r="D78" s="218"/>
      <c r="E78" s="218"/>
      <c r="F78" s="218"/>
      <c r="G78" s="218"/>
      <c r="H78" s="218"/>
      <c r="I78" s="218"/>
      <c r="J78" s="218"/>
      <c r="L78" s="218" t="s">
        <v>59</v>
      </c>
      <c r="M78" s="218"/>
      <c r="N78" s="218"/>
      <c r="O78" s="218"/>
      <c r="P78" s="218"/>
      <c r="Q78" s="218"/>
      <c r="R78" s="218"/>
      <c r="S78" s="218"/>
      <c r="T78" s="218"/>
      <c r="U78" s="218"/>
    </row>
    <row r="79" spans="1:22" ht="30" customHeight="1" x14ac:dyDescent="0.2">
      <c r="A79" s="218" t="s">
        <v>46</v>
      </c>
      <c r="B79" s="218"/>
      <c r="C79" s="218"/>
      <c r="D79" s="218"/>
      <c r="E79" s="218"/>
      <c r="F79" s="218"/>
      <c r="G79" s="218"/>
      <c r="H79" s="218"/>
      <c r="I79" s="218"/>
      <c r="J79" s="218"/>
      <c r="L79" s="218" t="s">
        <v>57</v>
      </c>
      <c r="M79" s="218"/>
      <c r="N79" s="218"/>
      <c r="O79" s="218"/>
      <c r="P79" s="218"/>
      <c r="Q79" s="218"/>
      <c r="R79" s="218"/>
      <c r="S79" s="218"/>
      <c r="T79" s="218"/>
      <c r="U79" s="218"/>
    </row>
    <row r="80" spans="1:22" ht="15" customHeight="1" x14ac:dyDescent="0.2">
      <c r="A80" s="218" t="s">
        <v>224</v>
      </c>
      <c r="B80" s="218"/>
      <c r="C80" s="218"/>
      <c r="D80" s="218"/>
      <c r="E80" s="218"/>
      <c r="F80" s="218"/>
      <c r="G80" s="218"/>
      <c r="H80" s="218"/>
      <c r="I80" s="218"/>
      <c r="J80" s="218"/>
      <c r="L80" s="218" t="s">
        <v>224</v>
      </c>
      <c r="M80" s="218"/>
      <c r="N80" s="218"/>
      <c r="O80" s="218"/>
      <c r="P80" s="218"/>
      <c r="Q80" s="218"/>
      <c r="R80" s="218"/>
      <c r="S80" s="218"/>
      <c r="T80" s="218"/>
      <c r="U80" s="218"/>
    </row>
    <row r="81" spans="1:21" ht="13.9" customHeight="1" x14ac:dyDescent="0.2">
      <c r="A81" s="212" t="s">
        <v>225</v>
      </c>
      <c r="B81" s="212"/>
      <c r="C81" s="212"/>
      <c r="D81" s="212"/>
      <c r="E81" s="212"/>
      <c r="F81" s="212"/>
      <c r="G81" s="212"/>
      <c r="H81" s="212"/>
      <c r="I81" s="212"/>
      <c r="J81" s="211"/>
      <c r="L81" s="212" t="s">
        <v>225</v>
      </c>
      <c r="M81" s="212"/>
      <c r="N81" s="212"/>
      <c r="O81" s="212"/>
      <c r="P81" s="212"/>
      <c r="Q81" s="212"/>
      <c r="R81" s="212"/>
      <c r="S81" s="212"/>
      <c r="T81" s="212"/>
      <c r="U81" s="211"/>
    </row>
    <row r="82" spans="1:21" s="70" customFormat="1" ht="78.599999999999994" customHeight="1" x14ac:dyDescent="0.2">
      <c r="A82" s="220" t="s">
        <v>223</v>
      </c>
      <c r="B82" s="220"/>
      <c r="C82" s="220"/>
      <c r="D82" s="220"/>
      <c r="E82" s="220"/>
      <c r="F82" s="220"/>
      <c r="G82" s="220"/>
      <c r="H82" s="220"/>
      <c r="I82" s="220"/>
      <c r="J82" s="220"/>
      <c r="L82" s="220" t="s">
        <v>223</v>
      </c>
      <c r="M82" s="220"/>
      <c r="N82" s="220"/>
      <c r="O82" s="220"/>
      <c r="P82" s="220"/>
      <c r="Q82" s="220"/>
      <c r="R82" s="220"/>
      <c r="S82" s="220"/>
      <c r="T82" s="220"/>
      <c r="U82" s="220"/>
    </row>
    <row r="83" spans="1:21" ht="82.5" customHeight="1" x14ac:dyDescent="0.2">
      <c r="A83" s="223" t="s">
        <v>229</v>
      </c>
      <c r="B83" s="223"/>
      <c r="C83" s="223"/>
      <c r="D83" s="223"/>
      <c r="E83" s="223"/>
      <c r="F83" s="223"/>
      <c r="G83" s="223"/>
      <c r="H83" s="223"/>
      <c r="I83" s="223"/>
      <c r="J83" s="223"/>
      <c r="L83" s="223" t="s">
        <v>229</v>
      </c>
      <c r="M83" s="223"/>
      <c r="N83" s="223"/>
      <c r="O83" s="223"/>
      <c r="P83" s="223"/>
      <c r="Q83" s="223"/>
      <c r="R83" s="223"/>
      <c r="S83" s="223"/>
      <c r="T83" s="223"/>
      <c r="U83" s="223"/>
    </row>
    <row r="84" spans="1:21" x14ac:dyDescent="0.2">
      <c r="A84" s="218" t="s">
        <v>228</v>
      </c>
      <c r="B84" s="218"/>
      <c r="C84" s="218"/>
      <c r="D84" s="218"/>
      <c r="E84" s="218"/>
      <c r="F84" s="218"/>
      <c r="G84" s="218"/>
      <c r="H84" s="218"/>
      <c r="I84" s="218"/>
      <c r="J84" s="212"/>
      <c r="L84" s="218" t="s">
        <v>228</v>
      </c>
      <c r="M84" s="218"/>
      <c r="N84" s="218"/>
      <c r="O84" s="218"/>
      <c r="P84" s="218"/>
      <c r="Q84" s="218"/>
      <c r="R84" s="218"/>
      <c r="S84" s="218"/>
      <c r="T84" s="218"/>
      <c r="U84" s="212"/>
    </row>
    <row r="85" spans="1:21" x14ac:dyDescent="0.2">
      <c r="C85" s="1"/>
    </row>
    <row r="86" spans="1:21" x14ac:dyDescent="0.2">
      <c r="C86" s="1"/>
      <c r="N86" s="194"/>
    </row>
    <row r="87" spans="1:21" x14ac:dyDescent="0.2">
      <c r="C87" s="1"/>
      <c r="N87" s="194"/>
    </row>
    <row r="88" spans="1:21" ht="15" x14ac:dyDescent="0.25">
      <c r="B88"/>
      <c r="C88"/>
      <c r="N88" s="194"/>
    </row>
    <row r="89" spans="1:21" ht="15" x14ac:dyDescent="0.25">
      <c r="B89"/>
      <c r="C89"/>
      <c r="N89" s="194"/>
    </row>
    <row r="90" spans="1:21" ht="15" x14ac:dyDescent="0.25">
      <c r="B90"/>
      <c r="C90"/>
      <c r="N90" s="194"/>
    </row>
    <row r="91" spans="1:21" ht="15" x14ac:dyDescent="0.25">
      <c r="B91"/>
      <c r="C91"/>
      <c r="N91" s="194"/>
    </row>
    <row r="92" spans="1:21" ht="15" x14ac:dyDescent="0.25">
      <c r="B92"/>
      <c r="C92"/>
      <c r="N92" s="194"/>
    </row>
    <row r="93" spans="1:21" ht="15" x14ac:dyDescent="0.25">
      <c r="B93"/>
      <c r="C93"/>
      <c r="N93" s="194"/>
    </row>
    <row r="94" spans="1:21" ht="15" x14ac:dyDescent="0.25">
      <c r="B94"/>
      <c r="C94"/>
      <c r="N94" s="194"/>
    </row>
    <row r="95" spans="1:21" ht="15" x14ac:dyDescent="0.25">
      <c r="B95"/>
      <c r="C95"/>
    </row>
    <row r="96" spans="1:21" ht="15" x14ac:dyDescent="0.25">
      <c r="B96"/>
      <c r="C96"/>
    </row>
    <row r="97" spans="2:3" ht="15" x14ac:dyDescent="0.25">
      <c r="B97"/>
      <c r="C97"/>
    </row>
    <row r="98" spans="2:3" ht="15" x14ac:dyDescent="0.25">
      <c r="B98"/>
      <c r="C98"/>
    </row>
    <row r="99" spans="2:3" ht="15" x14ac:dyDescent="0.25">
      <c r="B99"/>
      <c r="C99"/>
    </row>
    <row r="100" spans="2:3" ht="15" x14ac:dyDescent="0.25">
      <c r="B100"/>
      <c r="C100"/>
    </row>
  </sheetData>
  <mergeCells count="22">
    <mergeCell ref="L80:U80"/>
    <mergeCell ref="L77:U77"/>
    <mergeCell ref="A80:J80"/>
    <mergeCell ref="L76:U76"/>
    <mergeCell ref="L3:U3"/>
    <mergeCell ref="L5:U5"/>
    <mergeCell ref="L78:U78"/>
    <mergeCell ref="L79:U79"/>
    <mergeCell ref="L4:U4"/>
    <mergeCell ref="A3:J3"/>
    <mergeCell ref="A5:J5"/>
    <mergeCell ref="A76:J76"/>
    <mergeCell ref="A77:J77"/>
    <mergeCell ref="A78:J78"/>
    <mergeCell ref="A79:J79"/>
    <mergeCell ref="A4:J4"/>
    <mergeCell ref="A84:I84"/>
    <mergeCell ref="L82:U82"/>
    <mergeCell ref="L83:U83"/>
    <mergeCell ref="L84:T84"/>
    <mergeCell ref="A82:J82"/>
    <mergeCell ref="A83:J83"/>
  </mergeCells>
  <conditionalFormatting sqref="N85:N94">
    <cfRule type="cellIs" dxfId="0" priority="1" operator="greaterThan">
      <formula>1.96</formula>
    </cfRule>
  </conditionalFormatting>
  <hyperlinks>
    <hyperlink ref="A1" location="Indice!A1" display="Indice" xr:uid="{39B7541A-7FFA-4A74-9F6B-49E38BF9F012}"/>
  </hyperlink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T54"/>
  <sheetViews>
    <sheetView workbookViewId="0"/>
  </sheetViews>
  <sheetFormatPr baseColWidth="10" defaultColWidth="11.5703125" defaultRowHeight="12.75" x14ac:dyDescent="0.2"/>
  <cols>
    <col min="1" max="1" width="8.7109375" style="1" customWidth="1"/>
    <col min="2" max="2" width="12.28515625" style="48" customWidth="1"/>
    <col min="3" max="7" width="7.7109375" style="1" customWidth="1"/>
    <col min="8" max="8" width="7.7109375" style="186" customWidth="1"/>
    <col min="9" max="9" width="7.7109375" style="1" customWidth="1"/>
    <col min="10" max="10" width="11.5703125" style="1"/>
    <col min="11" max="11" width="8.7109375" style="1" customWidth="1"/>
    <col min="12" max="12" width="12.28515625" style="1" customWidth="1"/>
    <col min="13" max="17" width="18" style="1" customWidth="1"/>
    <col min="18" max="18" width="18" style="186" customWidth="1"/>
    <col min="19" max="19" width="18" style="1" customWidth="1"/>
    <col min="20" max="16384" width="11.5703125" style="1"/>
  </cols>
  <sheetData>
    <row r="1" spans="1:19" s="212" customFormat="1" ht="15" x14ac:dyDescent="0.25">
      <c r="A1" s="214" t="s">
        <v>231</v>
      </c>
    </row>
    <row r="2" spans="1:19" x14ac:dyDescent="0.2">
      <c r="A2" s="2"/>
      <c r="B2" s="2"/>
    </row>
    <row r="3" spans="1:19" ht="34.9" customHeight="1" x14ac:dyDescent="0.2">
      <c r="A3" s="229" t="s">
        <v>172</v>
      </c>
      <c r="B3" s="229"/>
      <c r="C3" s="229"/>
      <c r="D3" s="229"/>
      <c r="E3" s="229"/>
      <c r="F3" s="229"/>
      <c r="G3" s="229"/>
      <c r="H3" s="229"/>
      <c r="I3" s="229"/>
      <c r="K3" s="229" t="s">
        <v>173</v>
      </c>
      <c r="L3" s="229"/>
      <c r="M3" s="229"/>
      <c r="N3" s="229"/>
      <c r="O3" s="229"/>
      <c r="P3" s="229"/>
      <c r="Q3" s="229"/>
      <c r="R3" s="229"/>
      <c r="S3" s="229"/>
    </row>
    <row r="4" spans="1:19" s="117" customFormat="1" ht="13.9" customHeight="1" x14ac:dyDescent="0.2">
      <c r="A4" s="229" t="s">
        <v>189</v>
      </c>
      <c r="B4" s="229"/>
      <c r="C4" s="229"/>
      <c r="D4" s="229"/>
      <c r="E4" s="229"/>
      <c r="F4" s="229"/>
      <c r="G4" s="229"/>
      <c r="H4" s="229"/>
      <c r="I4" s="229"/>
      <c r="K4" s="229" t="s">
        <v>189</v>
      </c>
      <c r="L4" s="229"/>
      <c r="M4" s="229"/>
      <c r="N4" s="229"/>
      <c r="O4" s="229"/>
      <c r="P4" s="229"/>
      <c r="Q4" s="229"/>
      <c r="R4" s="229"/>
      <c r="S4" s="229"/>
    </row>
    <row r="5" spans="1:19" ht="13.9" customHeight="1" x14ac:dyDescent="0.2">
      <c r="A5" s="230" t="s">
        <v>15</v>
      </c>
      <c r="B5" s="230"/>
      <c r="C5" s="230"/>
      <c r="D5" s="230"/>
      <c r="E5" s="230"/>
      <c r="F5" s="230"/>
      <c r="G5" s="230"/>
      <c r="H5" s="230"/>
      <c r="I5" s="230"/>
      <c r="K5" s="230" t="s">
        <v>32</v>
      </c>
      <c r="L5" s="230"/>
      <c r="M5" s="230"/>
      <c r="N5" s="230"/>
      <c r="O5" s="230"/>
      <c r="P5" s="230"/>
      <c r="Q5" s="230"/>
      <c r="R5" s="230"/>
      <c r="S5" s="230"/>
    </row>
    <row r="6" spans="1:19" x14ac:dyDescent="0.2">
      <c r="K6" s="84"/>
      <c r="L6" s="84"/>
      <c r="M6" s="84"/>
      <c r="N6" s="84"/>
      <c r="O6" s="84"/>
      <c r="P6" s="84"/>
      <c r="Q6" s="84"/>
      <c r="S6" s="84"/>
    </row>
    <row r="7" spans="1:19" x14ac:dyDescent="0.2">
      <c r="A7" s="118"/>
      <c r="B7" s="4"/>
      <c r="C7" s="5">
        <v>2006</v>
      </c>
      <c r="D7" s="5">
        <v>2009</v>
      </c>
      <c r="E7" s="5">
        <v>2011</v>
      </c>
      <c r="F7" s="5">
        <v>2013</v>
      </c>
      <c r="G7" s="5">
        <v>2015</v>
      </c>
      <c r="H7" s="5">
        <v>2017</v>
      </c>
      <c r="I7" s="119">
        <v>2020</v>
      </c>
      <c r="K7" s="118"/>
      <c r="L7" s="4"/>
      <c r="M7" s="5">
        <v>2006</v>
      </c>
      <c r="N7" s="5">
        <v>2009</v>
      </c>
      <c r="O7" s="5">
        <v>2011</v>
      </c>
      <c r="P7" s="5">
        <v>2013</v>
      </c>
      <c r="Q7" s="5">
        <v>2015</v>
      </c>
      <c r="R7" s="5">
        <v>2017</v>
      </c>
      <c r="S7" s="119">
        <v>2020</v>
      </c>
    </row>
    <row r="8" spans="1:19" x14ac:dyDescent="0.2">
      <c r="A8" s="91"/>
      <c r="B8" s="113"/>
      <c r="C8" s="113"/>
      <c r="D8" s="104"/>
      <c r="E8" s="104"/>
      <c r="F8" s="104"/>
      <c r="G8" s="116"/>
      <c r="H8" s="116"/>
      <c r="I8" s="49"/>
      <c r="K8" s="91"/>
      <c r="L8" s="113"/>
      <c r="M8" s="113"/>
      <c r="N8" s="104"/>
      <c r="O8" s="104"/>
      <c r="P8" s="104"/>
      <c r="Q8" s="116"/>
      <c r="R8" s="116"/>
      <c r="S8" s="49"/>
    </row>
    <row r="9" spans="1:19" x14ac:dyDescent="0.2">
      <c r="A9" s="157" t="s">
        <v>5</v>
      </c>
      <c r="B9" s="102" t="s">
        <v>98</v>
      </c>
      <c r="C9" s="18">
        <v>57.5212329797899</v>
      </c>
      <c r="D9" s="104">
        <v>38.387504612943303</v>
      </c>
      <c r="E9" s="104">
        <v>45.551439536208392</v>
      </c>
      <c r="F9" s="104">
        <v>40.814571467698308</v>
      </c>
      <c r="G9" s="62">
        <v>40.807791168275507</v>
      </c>
      <c r="H9" s="62">
        <v>37.74341282546883</v>
      </c>
      <c r="I9" s="134">
        <v>5.6425844994562464</v>
      </c>
      <c r="K9" s="157" t="s">
        <v>5</v>
      </c>
      <c r="L9" s="102" t="s">
        <v>98</v>
      </c>
      <c r="M9" s="105">
        <v>21833424508</v>
      </c>
      <c r="N9" s="96">
        <v>18918911644</v>
      </c>
      <c r="O9" s="96">
        <v>27900174266</v>
      </c>
      <c r="P9" s="96">
        <v>32778177941</v>
      </c>
      <c r="Q9" s="40">
        <v>39850423887</v>
      </c>
      <c r="R9" s="40">
        <v>41630428751</v>
      </c>
      <c r="S9" s="161">
        <v>4622309938</v>
      </c>
    </row>
    <row r="10" spans="1:19" s="48" customFormat="1" x14ac:dyDescent="0.2">
      <c r="A10" s="157"/>
      <c r="B10" s="100" t="s">
        <v>66</v>
      </c>
      <c r="C10" s="18">
        <v>0.76406494056076524</v>
      </c>
      <c r="D10" s="104">
        <v>0.8672870930530765</v>
      </c>
      <c r="E10" s="104">
        <v>1.1986629268710243</v>
      </c>
      <c r="F10" s="104">
        <v>0.77076815184796033</v>
      </c>
      <c r="G10" s="62">
        <v>0.59514638073635673</v>
      </c>
      <c r="H10" s="62">
        <v>0.70481424700323747</v>
      </c>
      <c r="I10" s="134">
        <v>0.27051523916026965</v>
      </c>
      <c r="K10" s="157"/>
      <c r="L10" s="100" t="s">
        <v>66</v>
      </c>
      <c r="M10" s="105">
        <v>610123700.14619362</v>
      </c>
      <c r="N10" s="96">
        <v>710150854.09712148</v>
      </c>
      <c r="O10" s="96">
        <v>1503610239.0278018</v>
      </c>
      <c r="P10" s="96">
        <v>1035704754.7055261</v>
      </c>
      <c r="Q10" s="40">
        <v>1056357845.7591729</v>
      </c>
      <c r="R10" s="40">
        <v>1364683755.2345459</v>
      </c>
      <c r="S10" s="161">
        <v>246516044.89246953</v>
      </c>
    </row>
    <row r="11" spans="1:19" x14ac:dyDescent="0.2">
      <c r="A11" s="157" t="s">
        <v>6</v>
      </c>
      <c r="B11" s="102" t="s">
        <v>98</v>
      </c>
      <c r="C11" s="18">
        <v>76.636924928626968</v>
      </c>
      <c r="D11" s="104">
        <v>69.934487257880804</v>
      </c>
      <c r="E11" s="104">
        <v>69.502807824682506</v>
      </c>
      <c r="F11" s="104">
        <v>68.91811340533836</v>
      </c>
      <c r="G11" s="62">
        <v>68.798048650646564</v>
      </c>
      <c r="H11" s="62">
        <v>66.265271012294278</v>
      </c>
      <c r="I11" s="134">
        <v>37.524925811008778</v>
      </c>
      <c r="K11" s="157" t="s">
        <v>6</v>
      </c>
      <c r="L11" s="102" t="s">
        <v>98</v>
      </c>
      <c r="M11" s="105">
        <v>55346817818</v>
      </c>
      <c r="N11" s="96">
        <v>70199816501</v>
      </c>
      <c r="O11" s="96">
        <v>77619484122</v>
      </c>
      <c r="P11" s="96">
        <v>100776623258</v>
      </c>
      <c r="Q11" s="40">
        <v>122673034649</v>
      </c>
      <c r="R11" s="40">
        <v>129366510279</v>
      </c>
      <c r="S11" s="161">
        <v>75551977668</v>
      </c>
    </row>
    <row r="12" spans="1:19" s="48" customFormat="1" x14ac:dyDescent="0.2">
      <c r="A12" s="157"/>
      <c r="B12" s="100" t="s">
        <v>66</v>
      </c>
      <c r="C12" s="18">
        <v>0.56256432559129765</v>
      </c>
      <c r="D12" s="104">
        <v>0.54743595660480082</v>
      </c>
      <c r="E12" s="104">
        <v>0.74178527597305088</v>
      </c>
      <c r="F12" s="104">
        <v>0.5755050163035178</v>
      </c>
      <c r="G12" s="62">
        <v>0.45760342641587448</v>
      </c>
      <c r="H12" s="62">
        <v>0.52605608446684671</v>
      </c>
      <c r="I12" s="134">
        <v>0.56088151693937671</v>
      </c>
      <c r="K12" s="157"/>
      <c r="L12" s="100" t="s">
        <v>66</v>
      </c>
      <c r="M12" s="105">
        <v>1423265804.7158477</v>
      </c>
      <c r="N12" s="96">
        <v>1831574896.6241398</v>
      </c>
      <c r="O12" s="96">
        <v>3083303483.1146231</v>
      </c>
      <c r="P12" s="96">
        <v>2686615328.7325006</v>
      </c>
      <c r="Q12" s="40">
        <v>2592051278.1937957</v>
      </c>
      <c r="R12" s="40">
        <v>2801553818.393003</v>
      </c>
      <c r="S12" s="161">
        <v>2080286334.8495941</v>
      </c>
    </row>
    <row r="13" spans="1:19" x14ac:dyDescent="0.2">
      <c r="A13" s="157" t="s">
        <v>7</v>
      </c>
      <c r="B13" s="102" t="s">
        <v>98</v>
      </c>
      <c r="C13" s="18">
        <v>80.397241122790746</v>
      </c>
      <c r="D13" s="104">
        <v>74.362973357547986</v>
      </c>
      <c r="E13" s="104">
        <v>76.616799132085831</v>
      </c>
      <c r="F13" s="104">
        <v>73.316182025686842</v>
      </c>
      <c r="G13" s="62">
        <v>73.848975164170469</v>
      </c>
      <c r="H13" s="62">
        <v>72.134592750975486</v>
      </c>
      <c r="I13" s="134">
        <v>56.779391183962822</v>
      </c>
      <c r="K13" s="157" t="s">
        <v>7</v>
      </c>
      <c r="L13" s="102" t="s">
        <v>98</v>
      </c>
      <c r="M13" s="105">
        <v>76777181684</v>
      </c>
      <c r="N13" s="96">
        <v>86776809895</v>
      </c>
      <c r="O13" s="96">
        <v>112433499250</v>
      </c>
      <c r="P13" s="96">
        <v>133481826967</v>
      </c>
      <c r="Q13" s="40">
        <v>166592604872</v>
      </c>
      <c r="R13" s="40">
        <v>197187667788</v>
      </c>
      <c r="S13" s="161">
        <v>160798490365</v>
      </c>
    </row>
    <row r="14" spans="1:19" s="48" customFormat="1" x14ac:dyDescent="0.2">
      <c r="A14" s="157"/>
      <c r="B14" s="100" t="s">
        <v>66</v>
      </c>
      <c r="C14" s="18">
        <v>0.53178875701623862</v>
      </c>
      <c r="D14" s="104">
        <v>0.56296720403337697</v>
      </c>
      <c r="E14" s="104">
        <v>0.76837699573659946</v>
      </c>
      <c r="F14" s="104">
        <v>0.73540757179462868</v>
      </c>
      <c r="G14" s="62">
        <v>0.55199542921569134</v>
      </c>
      <c r="H14" s="62">
        <v>0.48816516542357002</v>
      </c>
      <c r="I14" s="134">
        <v>0.60956773724680202</v>
      </c>
      <c r="K14" s="157"/>
      <c r="L14" s="100" t="s">
        <v>66</v>
      </c>
      <c r="M14" s="105">
        <v>2037363174.0267553</v>
      </c>
      <c r="N14" s="96">
        <v>2162575807.3168731</v>
      </c>
      <c r="O14" s="96">
        <v>4415118228.4643602</v>
      </c>
      <c r="P14" s="96">
        <v>4143517544.7557697</v>
      </c>
      <c r="Q14" s="40">
        <v>3449281913.6208434</v>
      </c>
      <c r="R14" s="40">
        <v>4184388195.1949596</v>
      </c>
      <c r="S14" s="161">
        <v>3643486215.8341517</v>
      </c>
    </row>
    <row r="15" spans="1:19" x14ac:dyDescent="0.2">
      <c r="A15" s="157" t="s">
        <v>8</v>
      </c>
      <c r="B15" s="102" t="s">
        <v>98</v>
      </c>
      <c r="C15" s="18">
        <v>83.195887418407963</v>
      </c>
      <c r="D15" s="104">
        <v>79.4280941691122</v>
      </c>
      <c r="E15" s="104">
        <v>79.606028736823902</v>
      </c>
      <c r="F15" s="104">
        <v>78.438648388991581</v>
      </c>
      <c r="G15" s="62">
        <v>78.070673451014585</v>
      </c>
      <c r="H15" s="62">
        <v>77.726065140582733</v>
      </c>
      <c r="I15" s="134">
        <v>63.671163918354942</v>
      </c>
      <c r="K15" s="157" t="s">
        <v>8</v>
      </c>
      <c r="L15" s="102" t="s">
        <v>98</v>
      </c>
      <c r="M15" s="105">
        <v>96975080722</v>
      </c>
      <c r="N15" s="96">
        <v>117490981627</v>
      </c>
      <c r="O15" s="96">
        <v>134804009408</v>
      </c>
      <c r="P15" s="96">
        <v>179060247763</v>
      </c>
      <c r="Q15" s="40">
        <v>206603278348</v>
      </c>
      <c r="R15" s="40">
        <v>237500114030</v>
      </c>
      <c r="S15" s="161">
        <v>210062797946</v>
      </c>
    </row>
    <row r="16" spans="1:19" s="48" customFormat="1" x14ac:dyDescent="0.2">
      <c r="A16" s="157"/>
      <c r="B16" s="100" t="s">
        <v>66</v>
      </c>
      <c r="C16" s="18">
        <v>0.50220482797451582</v>
      </c>
      <c r="D16" s="104">
        <v>0.48879191422922363</v>
      </c>
      <c r="E16" s="104">
        <v>0.86681357360363553</v>
      </c>
      <c r="F16" s="104">
        <v>0.73634101482914227</v>
      </c>
      <c r="G16" s="62">
        <v>0.40255590208186276</v>
      </c>
      <c r="H16" s="62">
        <v>0.4190716851917079</v>
      </c>
      <c r="I16" s="134">
        <v>0.59288871434459511</v>
      </c>
      <c r="K16" s="157"/>
      <c r="L16" s="100" t="s">
        <v>66</v>
      </c>
      <c r="M16" s="105">
        <v>2175391470.0560942</v>
      </c>
      <c r="N16" s="96">
        <v>3072952212.2789488</v>
      </c>
      <c r="O16" s="96">
        <v>5595236797.3325653</v>
      </c>
      <c r="P16" s="96">
        <v>7682042052.532774</v>
      </c>
      <c r="Q16" s="40">
        <v>4183736805.3488812</v>
      </c>
      <c r="R16" s="40">
        <v>5240845377.9130688</v>
      </c>
      <c r="S16" s="161">
        <v>5088839358.8845663</v>
      </c>
    </row>
    <row r="17" spans="1:19" x14ac:dyDescent="0.2">
      <c r="A17" s="157" t="s">
        <v>9</v>
      </c>
      <c r="B17" s="102" t="s">
        <v>98</v>
      </c>
      <c r="C17" s="18">
        <v>82.082605581596653</v>
      </c>
      <c r="D17" s="104">
        <v>79.722257244492511</v>
      </c>
      <c r="E17" s="104">
        <v>80.595628003489011</v>
      </c>
      <c r="F17" s="104">
        <v>79.619146667482013</v>
      </c>
      <c r="G17" s="62">
        <v>80.730816322987152</v>
      </c>
      <c r="H17" s="62">
        <v>79.45871825591972</v>
      </c>
      <c r="I17" s="134">
        <v>69.608262300213084</v>
      </c>
      <c r="K17" s="157" t="s">
        <v>9</v>
      </c>
      <c r="L17" s="102" t="s">
        <v>98</v>
      </c>
      <c r="M17" s="105">
        <v>109412966620</v>
      </c>
      <c r="N17" s="96">
        <v>136287934577</v>
      </c>
      <c r="O17" s="96">
        <v>168513344875</v>
      </c>
      <c r="P17" s="96">
        <v>203558514058</v>
      </c>
      <c r="Q17" s="40">
        <v>249991543573</v>
      </c>
      <c r="R17" s="40">
        <v>282381859691</v>
      </c>
      <c r="S17" s="161">
        <v>304938581321</v>
      </c>
    </row>
    <row r="18" spans="1:19" s="48" customFormat="1" x14ac:dyDescent="0.2">
      <c r="A18" s="157"/>
      <c r="B18" s="100" t="s">
        <v>66</v>
      </c>
      <c r="C18" s="18">
        <v>0.51191131423690794</v>
      </c>
      <c r="D18" s="104">
        <v>0.51598757366908166</v>
      </c>
      <c r="E18" s="104">
        <v>0.66845183809656616</v>
      </c>
      <c r="F18" s="104">
        <v>0.5542550514532254</v>
      </c>
      <c r="G18" s="62">
        <v>0.41155606341469519</v>
      </c>
      <c r="H18" s="62">
        <v>0.43689279231626271</v>
      </c>
      <c r="I18" s="134">
        <v>0.51399612758283064</v>
      </c>
      <c r="K18" s="157"/>
      <c r="L18" s="100" t="s">
        <v>66</v>
      </c>
      <c r="M18" s="105">
        <v>2786472140.4123073</v>
      </c>
      <c r="N18" s="96">
        <v>3504932361.1158795</v>
      </c>
      <c r="O18" s="96">
        <v>9158336072.344553</v>
      </c>
      <c r="P18" s="96">
        <v>5478969866.8125544</v>
      </c>
      <c r="Q18" s="40">
        <v>5346870868.8358593</v>
      </c>
      <c r="R18" s="40">
        <v>6025314764.7080688</v>
      </c>
      <c r="S18" s="161">
        <v>7136964701.1389694</v>
      </c>
    </row>
    <row r="19" spans="1:19" x14ac:dyDescent="0.2">
      <c r="A19" s="157" t="s">
        <v>10</v>
      </c>
      <c r="B19" s="102" t="s">
        <v>98</v>
      </c>
      <c r="C19" s="18">
        <v>83.617331483192515</v>
      </c>
      <c r="D19" s="104">
        <v>81.629776702755052</v>
      </c>
      <c r="E19" s="104">
        <v>80.961938678508673</v>
      </c>
      <c r="F19" s="104">
        <v>80.84045721729585</v>
      </c>
      <c r="G19" s="62">
        <v>82.001773997686882</v>
      </c>
      <c r="H19" s="62">
        <v>81.03139770370035</v>
      </c>
      <c r="I19" s="134">
        <v>74.705585994877694</v>
      </c>
      <c r="K19" s="157" t="s">
        <v>10</v>
      </c>
      <c r="L19" s="102" t="s">
        <v>98</v>
      </c>
      <c r="M19" s="105">
        <v>136269495658</v>
      </c>
      <c r="N19" s="96">
        <v>163643640012</v>
      </c>
      <c r="O19" s="96">
        <v>192955316504</v>
      </c>
      <c r="P19" s="96">
        <v>251407258214</v>
      </c>
      <c r="Q19" s="40">
        <v>306440571799</v>
      </c>
      <c r="R19" s="40">
        <v>356415278237</v>
      </c>
      <c r="S19" s="161">
        <v>335661380271</v>
      </c>
    </row>
    <row r="20" spans="1:19" s="48" customFormat="1" x14ac:dyDescent="0.2">
      <c r="A20" s="157"/>
      <c r="B20" s="100" t="s">
        <v>66</v>
      </c>
      <c r="C20" s="18">
        <v>0.48040333577963762</v>
      </c>
      <c r="D20" s="104">
        <v>0.52431699693109346</v>
      </c>
      <c r="E20" s="104">
        <v>1.0635483587113033</v>
      </c>
      <c r="F20" s="104">
        <v>0.58955192425761649</v>
      </c>
      <c r="G20" s="62">
        <v>0.39990053255179192</v>
      </c>
      <c r="H20" s="62">
        <v>0.47261876560944027</v>
      </c>
      <c r="I20" s="134">
        <v>1.581361723161109</v>
      </c>
      <c r="K20" s="157"/>
      <c r="L20" s="100" t="s">
        <v>66</v>
      </c>
      <c r="M20" s="105">
        <v>3330654911.6414862</v>
      </c>
      <c r="N20" s="96">
        <v>4327899128.9408197</v>
      </c>
      <c r="O20" s="96">
        <v>8899989884.5874386</v>
      </c>
      <c r="P20" s="96">
        <v>10305224562.86965</v>
      </c>
      <c r="Q20" s="40">
        <v>7624397458.2954779</v>
      </c>
      <c r="R20" s="40">
        <v>8671066818.1498528</v>
      </c>
      <c r="S20" s="161">
        <v>30928071538.529156</v>
      </c>
    </row>
    <row r="21" spans="1:19" x14ac:dyDescent="0.2">
      <c r="A21" s="157" t="s">
        <v>11</v>
      </c>
      <c r="B21" s="102" t="s">
        <v>98</v>
      </c>
      <c r="C21" s="18">
        <v>85.918400105258542</v>
      </c>
      <c r="D21" s="104">
        <v>83.781293846332872</v>
      </c>
      <c r="E21" s="104">
        <v>83.180739147720175</v>
      </c>
      <c r="F21" s="104">
        <v>84.579964173841304</v>
      </c>
      <c r="G21" s="62">
        <v>82.999336479910752</v>
      </c>
      <c r="H21" s="62">
        <v>83.626529051970593</v>
      </c>
      <c r="I21" s="134">
        <v>76.187379699922147</v>
      </c>
      <c r="K21" s="157" t="s">
        <v>11</v>
      </c>
      <c r="L21" s="102" t="s">
        <v>98</v>
      </c>
      <c r="M21" s="105">
        <v>172686814737</v>
      </c>
      <c r="N21" s="96">
        <v>206996860359</v>
      </c>
      <c r="O21" s="96">
        <v>225268547374</v>
      </c>
      <c r="P21" s="96">
        <v>302036313646</v>
      </c>
      <c r="Q21" s="40">
        <v>358507228015</v>
      </c>
      <c r="R21" s="40">
        <v>415250696455</v>
      </c>
      <c r="S21" s="161">
        <v>429399520083</v>
      </c>
    </row>
    <row r="22" spans="1:19" s="48" customFormat="1" x14ac:dyDescent="0.2">
      <c r="A22" s="157"/>
      <c r="B22" s="100" t="s">
        <v>66</v>
      </c>
      <c r="C22" s="18">
        <v>0.4811280931560793</v>
      </c>
      <c r="D22" s="104">
        <v>0.54721328228884136</v>
      </c>
      <c r="E22" s="104">
        <v>0.80547815212327967</v>
      </c>
      <c r="F22" s="104">
        <v>0.54664416903871393</v>
      </c>
      <c r="G22" s="62">
        <v>0.41111847270624546</v>
      </c>
      <c r="H22" s="62">
        <v>0.42900459017607867</v>
      </c>
      <c r="I22" s="134">
        <v>0.62866387633435639</v>
      </c>
      <c r="K22" s="157"/>
      <c r="L22" s="100" t="s">
        <v>66</v>
      </c>
      <c r="M22" s="105">
        <v>4559411495.0439177</v>
      </c>
      <c r="N22" s="96">
        <v>5653882843.7106857</v>
      </c>
      <c r="O22" s="96">
        <v>9954373365.6034145</v>
      </c>
      <c r="P22" s="96">
        <v>11359492553.540747</v>
      </c>
      <c r="Q22" s="40">
        <v>7683270551.1596012</v>
      </c>
      <c r="R22" s="40">
        <v>9960057061.9884014</v>
      </c>
      <c r="S22" s="161">
        <v>10430751974.643286</v>
      </c>
    </row>
    <row r="23" spans="1:19" x14ac:dyDescent="0.2">
      <c r="A23" s="158" t="s">
        <v>12</v>
      </c>
      <c r="B23" s="102" t="s">
        <v>98</v>
      </c>
      <c r="C23" s="19">
        <v>86.120495102892008</v>
      </c>
      <c r="D23" s="104">
        <v>83.585374788480365</v>
      </c>
      <c r="E23" s="104">
        <v>83.117740408325673</v>
      </c>
      <c r="F23" s="104">
        <v>83.983056345785371</v>
      </c>
      <c r="G23" s="62">
        <v>84.633335554137517</v>
      </c>
      <c r="H23" s="62">
        <v>84.354474762052462</v>
      </c>
      <c r="I23" s="134">
        <v>79.817951160891127</v>
      </c>
      <c r="K23" s="158" t="s">
        <v>12</v>
      </c>
      <c r="L23" s="102" t="s">
        <v>98</v>
      </c>
      <c r="M23" s="106">
        <v>211832187082</v>
      </c>
      <c r="N23" s="96">
        <v>250193683743</v>
      </c>
      <c r="O23" s="96">
        <v>288229227891</v>
      </c>
      <c r="P23" s="96">
        <v>367153767843</v>
      </c>
      <c r="Q23" s="40">
        <v>453188658083</v>
      </c>
      <c r="R23" s="40">
        <v>509163880391</v>
      </c>
      <c r="S23" s="161">
        <v>576727713188</v>
      </c>
    </row>
    <row r="24" spans="1:19" s="48" customFormat="1" x14ac:dyDescent="0.2">
      <c r="A24" s="158"/>
      <c r="B24" s="100" t="s">
        <v>66</v>
      </c>
      <c r="C24" s="19">
        <v>0.47000814324545859</v>
      </c>
      <c r="D24" s="104">
        <v>0.73910236172498278</v>
      </c>
      <c r="E24" s="104">
        <v>1.036776340305398</v>
      </c>
      <c r="F24" s="104">
        <v>0.64095832639866601</v>
      </c>
      <c r="G24" s="62">
        <v>0.3959929172921291</v>
      </c>
      <c r="H24" s="62">
        <v>0.42629999541864544</v>
      </c>
      <c r="I24" s="134">
        <v>0.51050077842721631</v>
      </c>
      <c r="K24" s="158"/>
      <c r="L24" s="100" t="s">
        <v>66</v>
      </c>
      <c r="M24" s="106">
        <v>6033883786.5490417</v>
      </c>
      <c r="N24" s="96">
        <v>8191375949.6268272</v>
      </c>
      <c r="O24" s="96">
        <v>12302326819.401049</v>
      </c>
      <c r="P24" s="96">
        <v>12832224902.351955</v>
      </c>
      <c r="Q24" s="40">
        <v>11876752676.489239</v>
      </c>
      <c r="R24" s="40">
        <v>12640602278.843258</v>
      </c>
      <c r="S24" s="161">
        <v>13619097313.697294</v>
      </c>
    </row>
    <row r="25" spans="1:19" x14ac:dyDescent="0.2">
      <c r="A25" s="158" t="s">
        <v>13</v>
      </c>
      <c r="B25" s="102" t="s">
        <v>98</v>
      </c>
      <c r="C25" s="19">
        <v>86.469751962570129</v>
      </c>
      <c r="D25" s="104">
        <v>83.175103699559756</v>
      </c>
      <c r="E25" s="104">
        <v>83.864228068138033</v>
      </c>
      <c r="F25" s="104">
        <v>86.099009297817787</v>
      </c>
      <c r="G25" s="62">
        <v>83.654156361717583</v>
      </c>
      <c r="H25" s="62">
        <v>84.546626923939058</v>
      </c>
      <c r="I25" s="134">
        <v>83.735309545461689</v>
      </c>
      <c r="K25" s="158" t="s">
        <v>13</v>
      </c>
      <c r="L25" s="102" t="s">
        <v>98</v>
      </c>
      <c r="M25" s="106">
        <v>294097994569</v>
      </c>
      <c r="N25" s="96">
        <v>351918159717</v>
      </c>
      <c r="O25" s="96">
        <v>400337121014</v>
      </c>
      <c r="P25" s="96">
        <v>536491251612</v>
      </c>
      <c r="Q25" s="40">
        <v>588087893007</v>
      </c>
      <c r="R25" s="40">
        <v>704471142009</v>
      </c>
      <c r="S25" s="161">
        <v>889867565465</v>
      </c>
    </row>
    <row r="26" spans="1:19" s="48" customFormat="1" x14ac:dyDescent="0.2">
      <c r="A26" s="158"/>
      <c r="B26" s="100" t="s">
        <v>66</v>
      </c>
      <c r="C26" s="19">
        <v>0.57876905588542904</v>
      </c>
      <c r="D26" s="104">
        <v>0.89587995682954336</v>
      </c>
      <c r="E26" s="104">
        <v>0.70757578089299589</v>
      </c>
      <c r="F26" s="104">
        <v>0.53912995712527378</v>
      </c>
      <c r="G26" s="62">
        <v>0.44263390549881415</v>
      </c>
      <c r="H26" s="62">
        <v>0.62156651363358806</v>
      </c>
      <c r="I26" s="134">
        <v>0.51610089163493822</v>
      </c>
      <c r="K26" s="158"/>
      <c r="L26" s="100" t="s">
        <v>66</v>
      </c>
      <c r="M26" s="106">
        <v>10429807224.624559</v>
      </c>
      <c r="N26" s="96">
        <v>13279067550.835299</v>
      </c>
      <c r="O26" s="96">
        <v>18650924512.582279</v>
      </c>
      <c r="P26" s="96">
        <v>18392580641.780743</v>
      </c>
      <c r="Q26" s="40">
        <v>14647104923.178762</v>
      </c>
      <c r="R26" s="40">
        <v>28025828291.600613</v>
      </c>
      <c r="S26" s="161">
        <v>25594995215.316383</v>
      </c>
    </row>
    <row r="27" spans="1:19" x14ac:dyDescent="0.2">
      <c r="A27" s="158" t="s">
        <v>14</v>
      </c>
      <c r="B27" s="102" t="s">
        <v>98</v>
      </c>
      <c r="C27" s="19">
        <v>88.117581859047945</v>
      </c>
      <c r="D27" s="104">
        <v>86.666724995402134</v>
      </c>
      <c r="E27" s="104">
        <v>87.65412706922794</v>
      </c>
      <c r="F27" s="104">
        <v>88.28624157994966</v>
      </c>
      <c r="G27" s="62">
        <v>86.318875463937033</v>
      </c>
      <c r="H27" s="62">
        <v>87.017827423860879</v>
      </c>
      <c r="I27" s="134">
        <v>85.696201537778279</v>
      </c>
      <c r="K27" s="158" t="s">
        <v>14</v>
      </c>
      <c r="L27" s="102" t="s">
        <v>98</v>
      </c>
      <c r="M27" s="106">
        <v>672872322040</v>
      </c>
      <c r="N27" s="96">
        <v>844345362786</v>
      </c>
      <c r="O27" s="96">
        <v>951252141136</v>
      </c>
      <c r="P27" s="96">
        <v>1212236800941</v>
      </c>
      <c r="Q27" s="40">
        <v>1351532946627</v>
      </c>
      <c r="R27" s="40">
        <v>1628637080816</v>
      </c>
      <c r="S27" s="161">
        <v>1925489258283</v>
      </c>
    </row>
    <row r="28" spans="1:19" s="48" customFormat="1" x14ac:dyDescent="0.2">
      <c r="A28" s="158"/>
      <c r="B28" s="100" t="s">
        <v>66</v>
      </c>
      <c r="C28" s="19">
        <v>0.89524583493784848</v>
      </c>
      <c r="D28" s="104">
        <v>1.7671017923470331</v>
      </c>
      <c r="E28" s="104">
        <v>0.80100036973890687</v>
      </c>
      <c r="F28" s="104">
        <v>0.73331652633696665</v>
      </c>
      <c r="G28" s="62">
        <v>0.53438825006546142</v>
      </c>
      <c r="H28" s="62">
        <v>0.435509425191903</v>
      </c>
      <c r="I28" s="134">
        <v>0.50452721638496989</v>
      </c>
      <c r="K28" s="160"/>
      <c r="L28" s="100" t="s">
        <v>66</v>
      </c>
      <c r="M28" s="106">
        <v>39119716312.154221</v>
      </c>
      <c r="N28" s="96">
        <v>46790347784.524269</v>
      </c>
      <c r="O28" s="96">
        <v>60259538786.491119</v>
      </c>
      <c r="P28" s="96">
        <v>63646888892.572128</v>
      </c>
      <c r="Q28" s="40">
        <v>61673653909.203796</v>
      </c>
      <c r="R28" s="40">
        <v>79803732675.863022</v>
      </c>
      <c r="S28" s="161">
        <v>76818563322.814697</v>
      </c>
    </row>
    <row r="29" spans="1:19" x14ac:dyDescent="0.2">
      <c r="A29" s="154" t="s">
        <v>4</v>
      </c>
      <c r="B29" s="102" t="s">
        <v>98</v>
      </c>
      <c r="C29" s="62">
        <v>85.198069924762692</v>
      </c>
      <c r="D29" s="62">
        <v>82.316035141526356</v>
      </c>
      <c r="E29" s="62">
        <v>82.760055391842869</v>
      </c>
      <c r="F29" s="62">
        <v>83.099160554889863</v>
      </c>
      <c r="G29" s="62">
        <v>82.025460956780066</v>
      </c>
      <c r="H29" s="62">
        <v>82.083325270954248</v>
      </c>
      <c r="I29" s="137">
        <f>+'8'!I9</f>
        <v>77.01393214935463</v>
      </c>
      <c r="K29" s="154" t="s">
        <v>4</v>
      </c>
      <c r="L29" s="102" t="s">
        <v>98</v>
      </c>
      <c r="M29" s="40">
        <v>1848104285438</v>
      </c>
      <c r="N29" s="40">
        <v>2246772160861</v>
      </c>
      <c r="O29" s="40">
        <v>2579312865840</v>
      </c>
      <c r="P29" s="40">
        <v>3318980782243</v>
      </c>
      <c r="Q29" s="40">
        <v>3843468182860</v>
      </c>
      <c r="R29" s="40">
        <v>4502004658447</v>
      </c>
      <c r="S29" s="161">
        <f>+'8'!S9</f>
        <v>4913119594528</v>
      </c>
    </row>
    <row r="30" spans="1:19" s="48" customFormat="1" x14ac:dyDescent="0.2">
      <c r="A30" s="154"/>
      <c r="B30" s="100" t="s">
        <v>66</v>
      </c>
      <c r="C30" s="62">
        <v>0.37874030304962697</v>
      </c>
      <c r="D30" s="62">
        <v>0.6625771965005981</v>
      </c>
      <c r="E30" s="62">
        <v>0.36471283976397928</v>
      </c>
      <c r="F30" s="62">
        <v>0.31024722687422829</v>
      </c>
      <c r="G30" s="62">
        <v>0.24477275791897168</v>
      </c>
      <c r="H30" s="62">
        <v>0.25703603450355411</v>
      </c>
      <c r="I30" s="137">
        <f>+'8'!I10</f>
        <v>0.29965753326448713</v>
      </c>
      <c r="K30" s="154"/>
      <c r="L30" s="100" t="s">
        <v>66</v>
      </c>
      <c r="M30" s="40">
        <v>43308320635.328606</v>
      </c>
      <c r="N30" s="40">
        <v>52888936605.048958</v>
      </c>
      <c r="O30" s="40">
        <v>81301465179.042938</v>
      </c>
      <c r="P30" s="40">
        <v>79322463824.161057</v>
      </c>
      <c r="Q30" s="40">
        <v>69152895892.916153</v>
      </c>
      <c r="R30" s="40">
        <v>94963893414.655197</v>
      </c>
      <c r="S30" s="161">
        <f>+'8'!S10</f>
        <v>101300128049.1156</v>
      </c>
    </row>
    <row r="31" spans="1:19" x14ac:dyDescent="0.2">
      <c r="A31" s="121"/>
      <c r="B31" s="159"/>
      <c r="C31" s="7"/>
      <c r="D31" s="7"/>
      <c r="E31" s="7"/>
      <c r="F31" s="7"/>
      <c r="G31" s="8"/>
      <c r="H31" s="8"/>
      <c r="I31" s="35"/>
      <c r="K31" s="121"/>
      <c r="L31" s="159"/>
      <c r="M31" s="7"/>
      <c r="N31" s="7"/>
      <c r="O31" s="7"/>
      <c r="P31" s="7"/>
      <c r="Q31" s="8"/>
      <c r="R31" s="8"/>
      <c r="S31" s="35"/>
    </row>
    <row r="32" spans="1:19" s="90" customFormat="1" ht="42" customHeight="1" x14ac:dyDescent="0.2">
      <c r="A32" s="219" t="s">
        <v>43</v>
      </c>
      <c r="B32" s="219"/>
      <c r="C32" s="219"/>
      <c r="D32" s="219"/>
      <c r="E32" s="219"/>
      <c r="F32" s="219"/>
      <c r="G32" s="219"/>
      <c r="H32" s="219"/>
      <c r="I32" s="219"/>
      <c r="J32" s="1"/>
      <c r="K32" s="219" t="s">
        <v>43</v>
      </c>
      <c r="L32" s="219"/>
      <c r="M32" s="219"/>
      <c r="N32" s="219"/>
      <c r="O32" s="219"/>
      <c r="P32" s="219"/>
      <c r="Q32" s="219"/>
      <c r="R32" s="219"/>
      <c r="S32" s="219"/>
    </row>
    <row r="33" spans="1:20" ht="43.15" customHeight="1" x14ac:dyDescent="0.2">
      <c r="A33" s="218" t="s">
        <v>124</v>
      </c>
      <c r="B33" s="218"/>
      <c r="C33" s="218"/>
      <c r="D33" s="218"/>
      <c r="E33" s="218"/>
      <c r="F33" s="218"/>
      <c r="G33" s="218"/>
      <c r="H33" s="218"/>
      <c r="I33" s="218"/>
      <c r="K33" s="218" t="s">
        <v>124</v>
      </c>
      <c r="L33" s="218"/>
      <c r="M33" s="218"/>
      <c r="N33" s="218"/>
      <c r="O33" s="218"/>
      <c r="P33" s="218"/>
      <c r="Q33" s="218"/>
      <c r="R33" s="218"/>
      <c r="S33" s="218"/>
    </row>
    <row r="34" spans="1:20" ht="13.9" customHeight="1" x14ac:dyDescent="0.2">
      <c r="A34" s="220" t="s">
        <v>224</v>
      </c>
      <c r="B34" s="220"/>
      <c r="C34" s="220"/>
      <c r="D34" s="220"/>
      <c r="E34" s="220"/>
      <c r="F34" s="220"/>
      <c r="G34" s="220"/>
      <c r="H34" s="220"/>
      <c r="I34" s="220"/>
      <c r="J34" s="211"/>
      <c r="K34" s="218" t="s">
        <v>224</v>
      </c>
      <c r="L34" s="218"/>
      <c r="M34" s="218"/>
      <c r="N34" s="218"/>
      <c r="O34" s="218"/>
      <c r="P34" s="218"/>
      <c r="Q34" s="218"/>
      <c r="R34" s="218"/>
      <c r="S34" s="218"/>
      <c r="T34" s="218"/>
    </row>
    <row r="35" spans="1:20" ht="13.9" customHeight="1" x14ac:dyDescent="0.2">
      <c r="A35" s="220" t="s">
        <v>225</v>
      </c>
      <c r="B35" s="220"/>
      <c r="C35" s="220"/>
      <c r="D35" s="220"/>
      <c r="E35" s="220"/>
      <c r="F35" s="220"/>
      <c r="G35" s="220"/>
      <c r="H35" s="220"/>
      <c r="I35" s="220"/>
      <c r="J35" s="211"/>
      <c r="K35" s="212" t="s">
        <v>225</v>
      </c>
      <c r="L35" s="212"/>
      <c r="M35" s="212"/>
      <c r="N35" s="212"/>
      <c r="O35" s="212"/>
      <c r="P35" s="212"/>
      <c r="Q35" s="212"/>
      <c r="R35" s="212"/>
      <c r="S35" s="212"/>
      <c r="T35" s="211"/>
    </row>
    <row r="36" spans="1:20" s="70" customFormat="1" ht="85.5" customHeight="1" x14ac:dyDescent="0.2">
      <c r="A36" s="220" t="s">
        <v>223</v>
      </c>
      <c r="B36" s="220"/>
      <c r="C36" s="220"/>
      <c r="D36" s="220"/>
      <c r="E36" s="220"/>
      <c r="F36" s="220"/>
      <c r="G36" s="220"/>
      <c r="H36" s="220"/>
      <c r="I36" s="220"/>
      <c r="J36" s="209"/>
      <c r="K36" s="220" t="s">
        <v>223</v>
      </c>
      <c r="L36" s="220"/>
      <c r="M36" s="220"/>
      <c r="N36" s="220"/>
      <c r="O36" s="220"/>
      <c r="P36" s="220"/>
      <c r="Q36" s="220"/>
      <c r="R36" s="220"/>
      <c r="S36" s="220"/>
      <c r="T36" s="220"/>
    </row>
    <row r="37" spans="1:20" ht="104.25" customHeight="1" x14ac:dyDescent="0.2">
      <c r="A37" s="220" t="s">
        <v>229</v>
      </c>
      <c r="B37" s="220"/>
      <c r="C37" s="220"/>
      <c r="D37" s="220"/>
      <c r="E37" s="220"/>
      <c r="F37" s="220"/>
      <c r="G37" s="220"/>
      <c r="H37" s="220"/>
      <c r="I37" s="220"/>
      <c r="J37" s="209"/>
      <c r="K37" s="223" t="s">
        <v>229</v>
      </c>
      <c r="L37" s="223"/>
      <c r="M37" s="223"/>
      <c r="N37" s="223"/>
      <c r="O37" s="223"/>
      <c r="P37" s="223"/>
      <c r="Q37" s="223"/>
      <c r="R37" s="223"/>
      <c r="S37" s="223"/>
      <c r="T37" s="223"/>
    </row>
    <row r="38" spans="1:20" ht="27" customHeight="1" x14ac:dyDescent="0.2">
      <c r="A38" s="220" t="s">
        <v>228</v>
      </c>
      <c r="B38" s="220"/>
      <c r="C38" s="220"/>
      <c r="D38" s="220"/>
      <c r="E38" s="220"/>
      <c r="F38" s="220"/>
      <c r="G38" s="220"/>
      <c r="H38" s="220"/>
      <c r="I38" s="220"/>
      <c r="J38" s="212"/>
      <c r="K38" s="218" t="s">
        <v>228</v>
      </c>
      <c r="L38" s="218"/>
      <c r="M38" s="218"/>
      <c r="N38" s="218"/>
      <c r="O38" s="218"/>
      <c r="P38" s="218"/>
      <c r="Q38" s="218"/>
      <c r="R38" s="218"/>
      <c r="S38" s="218"/>
      <c r="T38" s="212"/>
    </row>
    <row r="40" spans="1:20" ht="15" x14ac:dyDescent="0.25">
      <c r="A40"/>
      <c r="B40"/>
      <c r="C40"/>
      <c r="D40"/>
      <c r="E40"/>
      <c r="F40"/>
      <c r="G40"/>
      <c r="H40"/>
      <c r="I40"/>
      <c r="J40"/>
      <c r="K40"/>
      <c r="L40"/>
      <c r="M40"/>
      <c r="N40"/>
    </row>
    <row r="41" spans="1:20" ht="15" x14ac:dyDescent="0.25">
      <c r="A41"/>
      <c r="B41"/>
      <c r="C41"/>
      <c r="D41"/>
      <c r="E41"/>
      <c r="F41"/>
      <c r="G41"/>
      <c r="H41"/>
      <c r="I41"/>
      <c r="J41"/>
      <c r="K41"/>
      <c r="L41"/>
      <c r="M41"/>
      <c r="N41"/>
    </row>
    <row r="42" spans="1:20" ht="15" x14ac:dyDescent="0.25">
      <c r="A42"/>
      <c r="B42"/>
      <c r="C42"/>
      <c r="D42"/>
      <c r="E42"/>
      <c r="F42"/>
      <c r="G42"/>
      <c r="H42"/>
      <c r="I42"/>
      <c r="J42"/>
      <c r="K42"/>
      <c r="L42"/>
      <c r="M42"/>
      <c r="N42"/>
    </row>
    <row r="43" spans="1:20" ht="15" x14ac:dyDescent="0.25">
      <c r="A43"/>
      <c r="B43"/>
      <c r="C43"/>
      <c r="D43"/>
      <c r="E43"/>
      <c r="F43"/>
      <c r="G43"/>
      <c r="H43"/>
      <c r="I43"/>
      <c r="J43"/>
      <c r="K43"/>
      <c r="L43"/>
      <c r="M43"/>
      <c r="N43"/>
    </row>
    <row r="44" spans="1:20" ht="15" x14ac:dyDescent="0.25">
      <c r="A44"/>
      <c r="B44"/>
      <c r="C44"/>
      <c r="D44"/>
      <c r="E44"/>
      <c r="F44"/>
      <c r="G44"/>
      <c r="H44"/>
      <c r="I44"/>
      <c r="J44"/>
      <c r="K44"/>
      <c r="L44"/>
      <c r="M44"/>
      <c r="N44"/>
    </row>
    <row r="45" spans="1:20" ht="15" x14ac:dyDescent="0.25">
      <c r="A45"/>
      <c r="B45"/>
      <c r="C45"/>
      <c r="D45"/>
      <c r="E45"/>
      <c r="F45"/>
      <c r="G45"/>
      <c r="H45"/>
      <c r="I45"/>
      <c r="J45"/>
      <c r="K45"/>
      <c r="L45"/>
      <c r="M45"/>
      <c r="N45"/>
    </row>
    <row r="46" spans="1:20" ht="15" x14ac:dyDescent="0.25">
      <c r="A46"/>
      <c r="B46"/>
      <c r="C46"/>
      <c r="D46"/>
      <c r="E46"/>
      <c r="F46"/>
      <c r="G46"/>
      <c r="H46"/>
      <c r="I46"/>
      <c r="J46"/>
      <c r="K46"/>
      <c r="L46"/>
      <c r="M46"/>
      <c r="N46"/>
    </row>
    <row r="47" spans="1:20" ht="15" x14ac:dyDescent="0.25">
      <c r="A47"/>
      <c r="B47"/>
      <c r="C47"/>
      <c r="D47"/>
      <c r="E47"/>
      <c r="F47"/>
      <c r="G47"/>
      <c r="H47"/>
      <c r="I47"/>
      <c r="J47"/>
      <c r="K47"/>
      <c r="L47"/>
      <c r="M47"/>
      <c r="N47"/>
    </row>
    <row r="48" spans="1:20" ht="15" x14ac:dyDescent="0.25">
      <c r="A48"/>
      <c r="B48"/>
      <c r="C48"/>
      <c r="D48"/>
      <c r="E48"/>
      <c r="F48"/>
      <c r="G48"/>
      <c r="H48"/>
      <c r="I48"/>
      <c r="J48"/>
      <c r="K48"/>
      <c r="L48"/>
      <c r="M48"/>
      <c r="N48"/>
    </row>
    <row r="49" spans="1:14" ht="15" x14ac:dyDescent="0.25">
      <c r="A49"/>
      <c r="B49"/>
      <c r="C49"/>
      <c r="D49"/>
      <c r="E49"/>
      <c r="F49"/>
      <c r="G49"/>
      <c r="H49"/>
      <c r="I49"/>
      <c r="J49"/>
      <c r="K49"/>
      <c r="L49"/>
      <c r="M49"/>
      <c r="N49"/>
    </row>
    <row r="50" spans="1:14" ht="15" x14ac:dyDescent="0.25">
      <c r="A50"/>
      <c r="B50"/>
      <c r="C50"/>
      <c r="D50"/>
      <c r="E50"/>
      <c r="F50"/>
      <c r="G50"/>
      <c r="H50"/>
      <c r="I50"/>
      <c r="J50"/>
      <c r="K50"/>
      <c r="L50"/>
      <c r="M50"/>
      <c r="N50"/>
    </row>
    <row r="51" spans="1:14" ht="15" x14ac:dyDescent="0.25">
      <c r="A51"/>
      <c r="B51"/>
      <c r="C51"/>
      <c r="D51"/>
      <c r="E51"/>
      <c r="F51"/>
      <c r="G51"/>
      <c r="H51"/>
      <c r="I51"/>
      <c r="J51"/>
      <c r="K51"/>
      <c r="L51"/>
      <c r="M51"/>
      <c r="N51"/>
    </row>
    <row r="52" spans="1:14" ht="15" x14ac:dyDescent="0.25">
      <c r="A52"/>
      <c r="B52"/>
      <c r="C52"/>
      <c r="D52"/>
      <c r="E52"/>
      <c r="F52"/>
      <c r="G52"/>
      <c r="H52"/>
      <c r="I52"/>
      <c r="J52"/>
      <c r="K52"/>
      <c r="L52"/>
      <c r="M52"/>
      <c r="N52"/>
    </row>
    <row r="53" spans="1:14" ht="15" x14ac:dyDescent="0.25">
      <c r="A53"/>
      <c r="B53"/>
      <c r="C53"/>
      <c r="D53"/>
      <c r="E53"/>
      <c r="F53"/>
      <c r="G53"/>
      <c r="H53"/>
      <c r="I53"/>
      <c r="J53"/>
      <c r="K53"/>
      <c r="L53"/>
      <c r="M53"/>
      <c r="N53"/>
    </row>
    <row r="54" spans="1:14" ht="15" x14ac:dyDescent="0.25">
      <c r="A54"/>
      <c r="B54"/>
      <c r="C54"/>
      <c r="D54"/>
      <c r="E54"/>
      <c r="F54"/>
      <c r="G54"/>
      <c r="H54"/>
      <c r="I54"/>
      <c r="J54"/>
      <c r="K54"/>
      <c r="L54"/>
      <c r="M54"/>
      <c r="N54"/>
    </row>
  </sheetData>
  <mergeCells count="19">
    <mergeCell ref="A32:I32"/>
    <mergeCell ref="A3:I3"/>
    <mergeCell ref="A5:I5"/>
    <mergeCell ref="A33:I33"/>
    <mergeCell ref="A4:I4"/>
    <mergeCell ref="K3:S3"/>
    <mergeCell ref="K5:S5"/>
    <mergeCell ref="K32:S32"/>
    <mergeCell ref="K33:S33"/>
    <mergeCell ref="K4:S4"/>
    <mergeCell ref="A38:I38"/>
    <mergeCell ref="K34:T34"/>
    <mergeCell ref="K36:T36"/>
    <mergeCell ref="K37:T37"/>
    <mergeCell ref="K38:S38"/>
    <mergeCell ref="A34:I34"/>
    <mergeCell ref="A35:I35"/>
    <mergeCell ref="A36:I36"/>
    <mergeCell ref="A37:I37"/>
  </mergeCells>
  <hyperlinks>
    <hyperlink ref="A1" location="Indice!A1" display="Indice" xr:uid="{C5901488-DC35-4BF7-9403-3A59E2036DB4}"/>
  </hyperlink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S46"/>
  <sheetViews>
    <sheetView workbookViewId="0">
      <selection activeCell="K6" sqref="K6"/>
    </sheetView>
  </sheetViews>
  <sheetFormatPr baseColWidth="10" defaultRowHeight="15" x14ac:dyDescent="0.25"/>
  <cols>
    <col min="1" max="1" width="8.7109375" customWidth="1"/>
    <col min="2" max="2" width="12.28515625" customWidth="1"/>
    <col min="3" max="9" width="7.7109375" customWidth="1"/>
    <col min="11" max="11" width="8.7109375" customWidth="1"/>
    <col min="12" max="12" width="12.28515625" customWidth="1"/>
    <col min="13" max="19" width="18" customWidth="1"/>
  </cols>
  <sheetData>
    <row r="1" spans="1:19" x14ac:dyDescent="0.25">
      <c r="A1" s="214" t="s">
        <v>231</v>
      </c>
    </row>
    <row r="2" spans="1:19" x14ac:dyDescent="0.25">
      <c r="A2" s="2"/>
      <c r="B2" s="2"/>
      <c r="C2" s="108"/>
      <c r="D2" s="108"/>
      <c r="E2" s="108"/>
      <c r="F2" s="108"/>
      <c r="G2" s="108"/>
      <c r="H2" s="186"/>
      <c r="I2" s="108"/>
      <c r="J2" s="108"/>
      <c r="K2" s="108"/>
      <c r="L2" s="108"/>
      <c r="M2" s="108"/>
      <c r="N2" s="108"/>
      <c r="O2" s="108"/>
      <c r="P2" s="108"/>
      <c r="Q2" s="108"/>
      <c r="R2" s="186"/>
      <c r="S2" s="108"/>
    </row>
    <row r="3" spans="1:19" ht="29.45" customHeight="1" x14ac:dyDescent="0.25">
      <c r="A3" s="229" t="s">
        <v>174</v>
      </c>
      <c r="B3" s="229"/>
      <c r="C3" s="229"/>
      <c r="D3" s="229"/>
      <c r="E3" s="229"/>
      <c r="F3" s="229"/>
      <c r="G3" s="229"/>
      <c r="H3" s="229"/>
      <c r="I3" s="229"/>
      <c r="J3" s="108"/>
      <c r="K3" s="229" t="s">
        <v>173</v>
      </c>
      <c r="L3" s="229"/>
      <c r="M3" s="229"/>
      <c r="N3" s="229"/>
      <c r="O3" s="229"/>
      <c r="P3" s="229"/>
      <c r="Q3" s="229"/>
      <c r="R3" s="229"/>
      <c r="S3" s="229"/>
    </row>
    <row r="4" spans="1:19" ht="13.9" customHeight="1" x14ac:dyDescent="0.25">
      <c r="A4" s="229" t="s">
        <v>99</v>
      </c>
      <c r="B4" s="229"/>
      <c r="C4" s="229"/>
      <c r="D4" s="229"/>
      <c r="E4" s="229"/>
      <c r="F4" s="229"/>
      <c r="G4" s="229"/>
      <c r="H4" s="229"/>
      <c r="I4" s="229"/>
      <c r="J4" s="117"/>
      <c r="K4" s="229" t="s">
        <v>99</v>
      </c>
      <c r="L4" s="229"/>
      <c r="M4" s="229"/>
      <c r="N4" s="229"/>
      <c r="O4" s="229"/>
      <c r="P4" s="229"/>
      <c r="Q4" s="229"/>
      <c r="R4" s="229"/>
      <c r="S4" s="229"/>
    </row>
    <row r="5" spans="1:19" x14ac:dyDescent="0.25">
      <c r="A5" s="230" t="s">
        <v>15</v>
      </c>
      <c r="B5" s="230"/>
      <c r="C5" s="230"/>
      <c r="D5" s="230"/>
      <c r="E5" s="230"/>
      <c r="F5" s="230"/>
      <c r="G5" s="230"/>
      <c r="H5" s="230"/>
      <c r="I5" s="230"/>
      <c r="J5" s="108"/>
      <c r="K5" s="230" t="s">
        <v>32</v>
      </c>
      <c r="L5" s="230"/>
      <c r="M5" s="230"/>
      <c r="N5" s="230"/>
      <c r="O5" s="230"/>
      <c r="P5" s="230"/>
      <c r="Q5" s="230"/>
      <c r="R5" s="230"/>
      <c r="S5" s="230"/>
    </row>
    <row r="6" spans="1:19" x14ac:dyDescent="0.25">
      <c r="A6" s="108"/>
      <c r="B6" s="108"/>
      <c r="C6" s="108"/>
      <c r="D6" s="108"/>
      <c r="E6" s="108"/>
      <c r="F6" s="108"/>
      <c r="G6" s="108"/>
      <c r="H6" s="186"/>
      <c r="I6" s="108"/>
      <c r="J6" s="108"/>
      <c r="K6" s="108"/>
      <c r="L6" s="108"/>
      <c r="M6" s="108"/>
      <c r="N6" s="108"/>
      <c r="O6" s="108"/>
      <c r="P6" s="108"/>
      <c r="Q6" s="108"/>
      <c r="R6" s="186"/>
      <c r="S6" s="108"/>
    </row>
    <row r="7" spans="1:19" x14ac:dyDescent="0.25">
      <c r="A7" s="118"/>
      <c r="B7" s="4"/>
      <c r="C7" s="5">
        <v>2006</v>
      </c>
      <c r="D7" s="5">
        <v>2009</v>
      </c>
      <c r="E7" s="5">
        <v>2011</v>
      </c>
      <c r="F7" s="5">
        <v>2013</v>
      </c>
      <c r="G7" s="5">
        <v>2015</v>
      </c>
      <c r="H7" s="5">
        <v>2017</v>
      </c>
      <c r="I7" s="119">
        <v>2020</v>
      </c>
      <c r="J7" s="108"/>
      <c r="K7" s="118"/>
      <c r="L7" s="4"/>
      <c r="M7" s="5">
        <v>2006</v>
      </c>
      <c r="N7" s="5">
        <v>2009</v>
      </c>
      <c r="O7" s="5">
        <v>2011</v>
      </c>
      <c r="P7" s="5">
        <v>2013</v>
      </c>
      <c r="Q7" s="5">
        <v>2015</v>
      </c>
      <c r="R7" s="5">
        <v>2017</v>
      </c>
      <c r="S7" s="119">
        <v>2017</v>
      </c>
    </row>
    <row r="8" spans="1:19" x14ac:dyDescent="0.25">
      <c r="A8" s="91"/>
      <c r="B8" s="113"/>
      <c r="C8" s="113"/>
      <c r="D8" s="104"/>
      <c r="E8" s="104"/>
      <c r="F8" s="104"/>
      <c r="G8" s="116"/>
      <c r="H8" s="116"/>
      <c r="I8" s="49"/>
      <c r="J8" s="108"/>
      <c r="K8" s="91"/>
      <c r="L8" s="113"/>
      <c r="M8" s="113"/>
      <c r="N8" s="104"/>
      <c r="O8" s="104"/>
      <c r="P8" s="104"/>
      <c r="Q8" s="116"/>
      <c r="R8" s="116"/>
      <c r="S8" s="49"/>
    </row>
    <row r="9" spans="1:19" x14ac:dyDescent="0.25">
      <c r="A9" s="157" t="s">
        <v>5</v>
      </c>
      <c r="B9" s="102" t="s">
        <v>98</v>
      </c>
      <c r="C9" s="18">
        <v>78.921887744379347</v>
      </c>
      <c r="D9" s="18">
        <v>75.37492587537244</v>
      </c>
      <c r="E9" s="18">
        <v>76.595160912547939</v>
      </c>
      <c r="F9" s="18">
        <v>69.492926926992737</v>
      </c>
      <c r="G9" s="18">
        <v>69.449481260098452</v>
      </c>
      <c r="H9" s="18">
        <v>68.657895878043377</v>
      </c>
      <c r="I9" s="134">
        <v>51.781621319359836</v>
      </c>
      <c r="J9" s="108"/>
      <c r="K9" s="157" t="s">
        <v>5</v>
      </c>
      <c r="L9" s="102" t="s">
        <v>98</v>
      </c>
      <c r="M9" s="105">
        <v>21833424508</v>
      </c>
      <c r="N9" s="96">
        <v>18918911644</v>
      </c>
      <c r="O9" s="96">
        <v>27900174266</v>
      </c>
      <c r="P9" s="96">
        <v>32778177941</v>
      </c>
      <c r="Q9" s="40">
        <v>39850423887</v>
      </c>
      <c r="R9" s="40">
        <v>41630428751</v>
      </c>
      <c r="S9" s="131">
        <v>4622309938</v>
      </c>
    </row>
    <row r="10" spans="1:19" x14ac:dyDescent="0.25">
      <c r="A10" s="157"/>
      <c r="B10" s="100" t="s">
        <v>66</v>
      </c>
      <c r="C10" s="18">
        <v>0.80490409646485939</v>
      </c>
      <c r="D10" s="18">
        <v>1.1053281777142101</v>
      </c>
      <c r="E10" s="18">
        <v>1.1343458892815528</v>
      </c>
      <c r="F10" s="18">
        <v>1.1190614046358474</v>
      </c>
      <c r="G10" s="18">
        <v>0.72657513357490688</v>
      </c>
      <c r="H10" s="18">
        <v>0.84893398767362116</v>
      </c>
      <c r="I10" s="134">
        <v>1.8284098644644131</v>
      </c>
      <c r="J10" s="108"/>
      <c r="K10" s="157"/>
      <c r="L10" s="100" t="s">
        <v>66</v>
      </c>
      <c r="M10" s="105">
        <v>610123700.14619362</v>
      </c>
      <c r="N10" s="96">
        <v>710150854.09712148</v>
      </c>
      <c r="O10" s="96">
        <v>1503610239.0278018</v>
      </c>
      <c r="P10" s="96">
        <v>1035704754.7055261</v>
      </c>
      <c r="Q10" s="40">
        <v>1056357845.7591729</v>
      </c>
      <c r="R10" s="40">
        <v>1364683755.2345459</v>
      </c>
      <c r="S10" s="131">
        <v>246516044.89246953</v>
      </c>
    </row>
    <row r="11" spans="1:19" x14ac:dyDescent="0.25">
      <c r="A11" s="157" t="s">
        <v>6</v>
      </c>
      <c r="B11" s="102" t="s">
        <v>98</v>
      </c>
      <c r="C11" s="18">
        <v>82.788167924964171</v>
      </c>
      <c r="D11" s="18">
        <v>82.808115899147424</v>
      </c>
      <c r="E11" s="18">
        <v>79.897898706599847</v>
      </c>
      <c r="F11" s="18">
        <v>80.39643853681288</v>
      </c>
      <c r="G11" s="18">
        <v>80.028709060007813</v>
      </c>
      <c r="H11" s="18">
        <v>77.933999942032557</v>
      </c>
      <c r="I11" s="134">
        <v>58.206474180774848</v>
      </c>
      <c r="J11" s="108"/>
      <c r="K11" s="157" t="s">
        <v>6</v>
      </c>
      <c r="L11" s="102" t="s">
        <v>98</v>
      </c>
      <c r="M11" s="105">
        <v>55346817818</v>
      </c>
      <c r="N11" s="96">
        <v>70199816501</v>
      </c>
      <c r="O11" s="96">
        <v>77619484122</v>
      </c>
      <c r="P11" s="96">
        <v>100776623258</v>
      </c>
      <c r="Q11" s="40">
        <v>122673034649</v>
      </c>
      <c r="R11" s="40">
        <v>129366510279</v>
      </c>
      <c r="S11" s="131">
        <v>75551977668</v>
      </c>
    </row>
    <row r="12" spans="1:19" x14ac:dyDescent="0.25">
      <c r="A12" s="157"/>
      <c r="B12" s="100" t="s">
        <v>66</v>
      </c>
      <c r="C12" s="18">
        <v>0.55790293064773799</v>
      </c>
      <c r="D12" s="18">
        <v>0.55629754140999743</v>
      </c>
      <c r="E12" s="18">
        <v>0.75041841089852446</v>
      </c>
      <c r="F12" s="18">
        <v>0.53029200527278764</v>
      </c>
      <c r="G12" s="18">
        <v>0.43139817433164118</v>
      </c>
      <c r="H12" s="18">
        <v>0.51077854722841021</v>
      </c>
      <c r="I12" s="134">
        <v>0.74143205304865234</v>
      </c>
      <c r="J12" s="108"/>
      <c r="K12" s="157"/>
      <c r="L12" s="100" t="s">
        <v>66</v>
      </c>
      <c r="M12" s="105">
        <v>1423265804.7158477</v>
      </c>
      <c r="N12" s="96">
        <v>1831574896.6241398</v>
      </c>
      <c r="O12" s="96">
        <v>3083303483.1146231</v>
      </c>
      <c r="P12" s="96">
        <v>2686615328.7325006</v>
      </c>
      <c r="Q12" s="40">
        <v>2592051278.1937957</v>
      </c>
      <c r="R12" s="40">
        <v>2801553818.393003</v>
      </c>
      <c r="S12" s="131">
        <v>2080286334.8495941</v>
      </c>
    </row>
    <row r="13" spans="1:19" x14ac:dyDescent="0.25">
      <c r="A13" s="157" t="s">
        <v>7</v>
      </c>
      <c r="B13" s="102" t="s">
        <v>98</v>
      </c>
      <c r="C13" s="18">
        <v>84.448469300592251</v>
      </c>
      <c r="D13" s="18">
        <v>82.995888921857272</v>
      </c>
      <c r="E13" s="18">
        <v>83.681722771643948</v>
      </c>
      <c r="F13" s="18">
        <v>80.316342588393425</v>
      </c>
      <c r="G13" s="18">
        <v>81.221140478824182</v>
      </c>
      <c r="H13" s="18">
        <v>79.705962816973496</v>
      </c>
      <c r="I13" s="134">
        <v>71.161851893327665</v>
      </c>
      <c r="J13" s="108"/>
      <c r="K13" s="157" t="s">
        <v>7</v>
      </c>
      <c r="L13" s="102" t="s">
        <v>98</v>
      </c>
      <c r="M13" s="105">
        <v>76777181684</v>
      </c>
      <c r="N13" s="96">
        <v>86776809895</v>
      </c>
      <c r="O13" s="96">
        <v>112433499250</v>
      </c>
      <c r="P13" s="96">
        <v>133481826967</v>
      </c>
      <c r="Q13" s="40">
        <v>166592604872</v>
      </c>
      <c r="R13" s="40">
        <v>197187667788</v>
      </c>
      <c r="S13" s="131">
        <v>160798490365</v>
      </c>
    </row>
    <row r="14" spans="1:19" x14ac:dyDescent="0.25">
      <c r="A14" s="157"/>
      <c r="B14" s="100" t="s">
        <v>66</v>
      </c>
      <c r="C14" s="18">
        <v>0.52051506344204401</v>
      </c>
      <c r="D14" s="18">
        <v>0.5422837833933305</v>
      </c>
      <c r="E14" s="18">
        <v>0.66880408723497209</v>
      </c>
      <c r="F14" s="18">
        <v>0.76816434930103306</v>
      </c>
      <c r="G14" s="18">
        <v>0.56143638555188624</v>
      </c>
      <c r="H14" s="18">
        <v>0.47993777972248308</v>
      </c>
      <c r="I14" s="134">
        <v>0.64364643899346063</v>
      </c>
      <c r="J14" s="108"/>
      <c r="K14" s="157"/>
      <c r="L14" s="100" t="s">
        <v>66</v>
      </c>
      <c r="M14" s="105">
        <v>2037363174.0267553</v>
      </c>
      <c r="N14" s="96">
        <v>2162575807.3168731</v>
      </c>
      <c r="O14" s="96">
        <v>4415118228.4643602</v>
      </c>
      <c r="P14" s="96">
        <v>4143517544.7557697</v>
      </c>
      <c r="Q14" s="40">
        <v>3449281913.6208434</v>
      </c>
      <c r="R14" s="40">
        <v>4184388195.1949596</v>
      </c>
      <c r="S14" s="131">
        <v>3643486215.8341517</v>
      </c>
    </row>
    <row r="15" spans="1:19" x14ac:dyDescent="0.25">
      <c r="A15" s="157" t="s">
        <v>8</v>
      </c>
      <c r="B15" s="102" t="s">
        <v>98</v>
      </c>
      <c r="C15" s="18">
        <v>85.696515937878104</v>
      </c>
      <c r="D15" s="18">
        <v>85.17114530647747</v>
      </c>
      <c r="E15" s="18">
        <v>84.093415242403864</v>
      </c>
      <c r="F15" s="18">
        <v>83.337555934155631</v>
      </c>
      <c r="G15" s="18">
        <v>83.045637859544584</v>
      </c>
      <c r="H15" s="18">
        <v>83.275521783067745</v>
      </c>
      <c r="I15" s="134">
        <v>73.032692572147482</v>
      </c>
      <c r="J15" s="108"/>
      <c r="K15" s="157" t="s">
        <v>8</v>
      </c>
      <c r="L15" s="102" t="s">
        <v>98</v>
      </c>
      <c r="M15" s="105">
        <v>96975080722</v>
      </c>
      <c r="N15" s="96">
        <v>117490981627</v>
      </c>
      <c r="O15" s="96">
        <v>134804009408</v>
      </c>
      <c r="P15" s="96">
        <v>179060247763</v>
      </c>
      <c r="Q15" s="40">
        <v>206603278348</v>
      </c>
      <c r="R15" s="40">
        <v>237500114030</v>
      </c>
      <c r="S15" s="131">
        <v>210062797946</v>
      </c>
    </row>
    <row r="16" spans="1:19" x14ac:dyDescent="0.25">
      <c r="A16" s="157"/>
      <c r="B16" s="100" t="s">
        <v>66</v>
      </c>
      <c r="C16" s="18">
        <v>0.50779811891464044</v>
      </c>
      <c r="D16" s="18">
        <v>0.48053854529697931</v>
      </c>
      <c r="E16" s="18">
        <v>0.78947566964863902</v>
      </c>
      <c r="F16" s="18">
        <v>0.6705721976009309</v>
      </c>
      <c r="G16" s="18">
        <v>0.40490682284226298</v>
      </c>
      <c r="H16" s="18">
        <v>0.41200682802724947</v>
      </c>
      <c r="I16" s="134">
        <v>0.59917534579477849</v>
      </c>
      <c r="J16" s="108"/>
      <c r="K16" s="157"/>
      <c r="L16" s="100" t="s">
        <v>66</v>
      </c>
      <c r="M16" s="105">
        <v>2175391470.0560942</v>
      </c>
      <c r="N16" s="96">
        <v>3072952212.2789488</v>
      </c>
      <c r="O16" s="96">
        <v>5595236797.3325653</v>
      </c>
      <c r="P16" s="96">
        <v>7682042052.532774</v>
      </c>
      <c r="Q16" s="40">
        <v>4183736805.3488812</v>
      </c>
      <c r="R16" s="40">
        <v>5240845377.9130688</v>
      </c>
      <c r="S16" s="131">
        <v>5088839358.8845663</v>
      </c>
    </row>
    <row r="17" spans="1:19" x14ac:dyDescent="0.25">
      <c r="A17" s="157" t="s">
        <v>9</v>
      </c>
      <c r="B17" s="102" t="s">
        <v>98</v>
      </c>
      <c r="C17" s="18">
        <v>83.719689636358368</v>
      </c>
      <c r="D17" s="18">
        <v>83.673017122017228</v>
      </c>
      <c r="E17" s="18">
        <v>83.595546016764899</v>
      </c>
      <c r="F17" s="18">
        <v>83.024158461410451</v>
      </c>
      <c r="G17" s="18">
        <v>84.444729676525654</v>
      </c>
      <c r="H17" s="18">
        <v>83.090639076203303</v>
      </c>
      <c r="I17" s="134">
        <v>76.031819218213883</v>
      </c>
      <c r="J17" s="108"/>
      <c r="K17" s="157" t="s">
        <v>9</v>
      </c>
      <c r="L17" s="102" t="s">
        <v>98</v>
      </c>
      <c r="M17" s="105">
        <v>109412966620</v>
      </c>
      <c r="N17" s="96">
        <v>136287934577</v>
      </c>
      <c r="O17" s="96">
        <v>168513344875</v>
      </c>
      <c r="P17" s="96">
        <v>203558514058</v>
      </c>
      <c r="Q17" s="40">
        <v>249991543573</v>
      </c>
      <c r="R17" s="40">
        <v>282381859691</v>
      </c>
      <c r="S17" s="131">
        <v>304938581321</v>
      </c>
    </row>
    <row r="18" spans="1:19" x14ac:dyDescent="0.25">
      <c r="A18" s="157"/>
      <c r="B18" s="100" t="s">
        <v>66</v>
      </c>
      <c r="C18" s="18">
        <v>0.51708151587831108</v>
      </c>
      <c r="D18" s="18">
        <v>0.51286902605130413</v>
      </c>
      <c r="E18" s="18">
        <v>0.67965239835123203</v>
      </c>
      <c r="F18" s="18">
        <v>0.53785320967409067</v>
      </c>
      <c r="G18" s="18">
        <v>0.41124597847600586</v>
      </c>
      <c r="H18" s="18">
        <v>0.42923761629064588</v>
      </c>
      <c r="I18" s="134">
        <v>0.5215800120860451</v>
      </c>
      <c r="J18" s="108"/>
      <c r="K18" s="157"/>
      <c r="L18" s="100" t="s">
        <v>66</v>
      </c>
      <c r="M18" s="105">
        <v>2786472140.4123073</v>
      </c>
      <c r="N18" s="96">
        <v>3504932361.1158795</v>
      </c>
      <c r="O18" s="96">
        <v>9158336072.344553</v>
      </c>
      <c r="P18" s="96">
        <v>5478969866.8125544</v>
      </c>
      <c r="Q18" s="40">
        <v>5346870868.8358593</v>
      </c>
      <c r="R18" s="40">
        <v>6025314764.7080688</v>
      </c>
      <c r="S18" s="131">
        <v>7136964701.1389694</v>
      </c>
    </row>
    <row r="19" spans="1:19" x14ac:dyDescent="0.25">
      <c r="A19" s="157" t="s">
        <v>10</v>
      </c>
      <c r="B19" s="102" t="s">
        <v>98</v>
      </c>
      <c r="C19" s="18">
        <v>84.637030153119994</v>
      </c>
      <c r="D19" s="18">
        <v>84.262011791545433</v>
      </c>
      <c r="E19" s="18">
        <v>83.050329417346973</v>
      </c>
      <c r="F19" s="18">
        <v>83.15500841174692</v>
      </c>
      <c r="G19" s="18">
        <v>84.376692131337151</v>
      </c>
      <c r="H19" s="18">
        <v>83.59143467811208</v>
      </c>
      <c r="I19" s="134">
        <v>78.904963289016138</v>
      </c>
      <c r="J19" s="108"/>
      <c r="K19" s="157" t="s">
        <v>10</v>
      </c>
      <c r="L19" s="102" t="s">
        <v>98</v>
      </c>
      <c r="M19" s="105">
        <v>136269495658</v>
      </c>
      <c r="N19" s="96">
        <v>163643640012</v>
      </c>
      <c r="O19" s="96">
        <v>192955316504</v>
      </c>
      <c r="P19" s="96">
        <v>251407258214</v>
      </c>
      <c r="Q19" s="40">
        <v>306440571799</v>
      </c>
      <c r="R19" s="40">
        <v>356415278237</v>
      </c>
      <c r="S19" s="131">
        <v>335661380271</v>
      </c>
    </row>
    <row r="20" spans="1:19" x14ac:dyDescent="0.25">
      <c r="A20" s="157"/>
      <c r="B20" s="100" t="s">
        <v>66</v>
      </c>
      <c r="C20" s="18">
        <v>0.47870578429052413</v>
      </c>
      <c r="D20" s="18">
        <v>0.53122373014413782</v>
      </c>
      <c r="E20" s="18">
        <v>0.94702765616446571</v>
      </c>
      <c r="F20" s="18">
        <v>0.57261377318773787</v>
      </c>
      <c r="G20" s="18">
        <v>0.3821370549139379</v>
      </c>
      <c r="H20" s="18">
        <v>0.49798808407842765</v>
      </c>
      <c r="I20" s="134">
        <v>1.3653140719471126</v>
      </c>
      <c r="J20" s="108"/>
      <c r="K20" s="157"/>
      <c r="L20" s="100" t="s">
        <v>66</v>
      </c>
      <c r="M20" s="105">
        <v>3330654911.6414862</v>
      </c>
      <c r="N20" s="96">
        <v>4327899128.9408197</v>
      </c>
      <c r="O20" s="96">
        <v>8899989884.5874386</v>
      </c>
      <c r="P20" s="96">
        <v>10305224562.86965</v>
      </c>
      <c r="Q20" s="40">
        <v>7624397458.2954779</v>
      </c>
      <c r="R20" s="40">
        <v>8671066818.1498528</v>
      </c>
      <c r="S20" s="131">
        <v>30928071538.529156</v>
      </c>
    </row>
    <row r="21" spans="1:19" x14ac:dyDescent="0.25">
      <c r="A21" s="157" t="s">
        <v>11</v>
      </c>
      <c r="B21" s="102" t="s">
        <v>98</v>
      </c>
      <c r="C21" s="18">
        <v>86.580116450164468</v>
      </c>
      <c r="D21" s="18">
        <v>85.462908011615454</v>
      </c>
      <c r="E21" s="18">
        <v>84.599997916308936</v>
      </c>
      <c r="F21" s="18">
        <v>86.076575591512068</v>
      </c>
      <c r="G21" s="18">
        <v>84.689613797699508</v>
      </c>
      <c r="H21" s="18">
        <v>85.32119229861658</v>
      </c>
      <c r="I21" s="134">
        <v>79.09581387247448</v>
      </c>
      <c r="J21" s="108"/>
      <c r="K21" s="157" t="s">
        <v>11</v>
      </c>
      <c r="L21" s="102" t="s">
        <v>98</v>
      </c>
      <c r="M21" s="105">
        <v>172686814737</v>
      </c>
      <c r="N21" s="96">
        <v>206996860359</v>
      </c>
      <c r="O21" s="96">
        <v>225268547374</v>
      </c>
      <c r="P21" s="96">
        <v>302036313646</v>
      </c>
      <c r="Q21" s="40">
        <v>358507228015</v>
      </c>
      <c r="R21" s="40">
        <v>415250696455</v>
      </c>
      <c r="S21" s="131">
        <v>429399520083</v>
      </c>
    </row>
    <row r="22" spans="1:19" x14ac:dyDescent="0.25">
      <c r="A22" s="157"/>
      <c r="B22" s="100" t="s">
        <v>66</v>
      </c>
      <c r="C22" s="18">
        <v>0.48490768541426038</v>
      </c>
      <c r="D22" s="18">
        <v>0.54645799953292784</v>
      </c>
      <c r="E22" s="18">
        <v>0.77603056526835013</v>
      </c>
      <c r="F22" s="18">
        <v>0.53174472059911693</v>
      </c>
      <c r="G22" s="18">
        <v>0.40962567039109454</v>
      </c>
      <c r="H22" s="18">
        <v>0.42124763551023164</v>
      </c>
      <c r="I22" s="134">
        <v>0.55657907713404309</v>
      </c>
      <c r="J22" s="108"/>
      <c r="K22" s="157"/>
      <c r="L22" s="100" t="s">
        <v>66</v>
      </c>
      <c r="M22" s="105">
        <v>4559411495.0439177</v>
      </c>
      <c r="N22" s="96">
        <v>5653882843.7106857</v>
      </c>
      <c r="O22" s="96">
        <v>9954373365.6034145</v>
      </c>
      <c r="P22" s="96">
        <v>11359492553.540747</v>
      </c>
      <c r="Q22" s="40">
        <v>7683270551.1596012</v>
      </c>
      <c r="R22" s="40">
        <v>9960057061.9884014</v>
      </c>
      <c r="S22" s="131">
        <v>10430751974.643286</v>
      </c>
    </row>
    <row r="23" spans="1:19" x14ac:dyDescent="0.25">
      <c r="A23" s="158" t="s">
        <v>12</v>
      </c>
      <c r="B23" s="102" t="s">
        <v>98</v>
      </c>
      <c r="C23" s="19">
        <v>86.448523446996489</v>
      </c>
      <c r="D23" s="19">
        <v>84.65946548000322</v>
      </c>
      <c r="E23" s="19">
        <v>84.016189582123488</v>
      </c>
      <c r="F23" s="19">
        <v>84.848890076195019</v>
      </c>
      <c r="G23" s="19">
        <v>85.601947188646164</v>
      </c>
      <c r="H23" s="19">
        <v>85.497918467229823</v>
      </c>
      <c r="I23" s="134">
        <v>81.469132062689937</v>
      </c>
      <c r="J23" s="108"/>
      <c r="K23" s="158" t="s">
        <v>12</v>
      </c>
      <c r="L23" s="102" t="s">
        <v>98</v>
      </c>
      <c r="M23" s="106">
        <v>211832187082</v>
      </c>
      <c r="N23" s="96">
        <v>250193683743</v>
      </c>
      <c r="O23" s="96">
        <v>288229227891</v>
      </c>
      <c r="P23" s="96">
        <v>367153767843</v>
      </c>
      <c r="Q23" s="40">
        <v>453188658083</v>
      </c>
      <c r="R23" s="40">
        <v>509163880391</v>
      </c>
      <c r="S23" s="131">
        <v>576727713188</v>
      </c>
    </row>
    <row r="24" spans="1:19" x14ac:dyDescent="0.25">
      <c r="A24" s="158"/>
      <c r="B24" s="100" t="s">
        <v>66</v>
      </c>
      <c r="C24" s="19">
        <v>0.46074387604625783</v>
      </c>
      <c r="D24" s="19">
        <v>0.74095579909132114</v>
      </c>
      <c r="E24" s="19">
        <v>1.0467995762894362</v>
      </c>
      <c r="F24" s="19">
        <v>0.63251220864256275</v>
      </c>
      <c r="G24" s="19">
        <v>0.4067119081950214</v>
      </c>
      <c r="H24" s="19">
        <v>0.41887113842802332</v>
      </c>
      <c r="I24" s="134">
        <v>0.49538243436406126</v>
      </c>
      <c r="J24" s="108"/>
      <c r="K24" s="158"/>
      <c r="L24" s="100" t="s">
        <v>66</v>
      </c>
      <c r="M24" s="106">
        <v>6033883786.5490417</v>
      </c>
      <c r="N24" s="96">
        <v>8191375949.6268272</v>
      </c>
      <c r="O24" s="96">
        <v>12302326819.401049</v>
      </c>
      <c r="P24" s="96">
        <v>12832224902.351955</v>
      </c>
      <c r="Q24" s="40">
        <v>11876752676.489239</v>
      </c>
      <c r="R24" s="40">
        <v>12640602278.843258</v>
      </c>
      <c r="S24" s="131">
        <v>13619097313.697294</v>
      </c>
    </row>
    <row r="25" spans="1:19" x14ac:dyDescent="0.25">
      <c r="A25" s="158" t="s">
        <v>13</v>
      </c>
      <c r="B25" s="102" t="s">
        <v>98</v>
      </c>
      <c r="C25" s="19">
        <v>86.631982731003461</v>
      </c>
      <c r="D25" s="19">
        <v>83.657048254915878</v>
      </c>
      <c r="E25" s="19">
        <v>84.231721835556002</v>
      </c>
      <c r="F25" s="19">
        <v>86.482236974848817</v>
      </c>
      <c r="G25" s="19">
        <v>84.141144489000368</v>
      </c>
      <c r="H25" s="19">
        <v>85.078268291853803</v>
      </c>
      <c r="I25" s="134">
        <v>84.328308881437209</v>
      </c>
      <c r="J25" s="108"/>
      <c r="K25" s="158" t="s">
        <v>13</v>
      </c>
      <c r="L25" s="102" t="s">
        <v>98</v>
      </c>
      <c r="M25" s="106">
        <v>294097994569</v>
      </c>
      <c r="N25" s="96">
        <v>351918159717</v>
      </c>
      <c r="O25" s="96">
        <v>400337121014</v>
      </c>
      <c r="P25" s="96">
        <v>536491251612</v>
      </c>
      <c r="Q25" s="40">
        <v>588087893007</v>
      </c>
      <c r="R25" s="40">
        <v>704471142009</v>
      </c>
      <c r="S25" s="131">
        <v>889867565465</v>
      </c>
    </row>
    <row r="26" spans="1:19" x14ac:dyDescent="0.25">
      <c r="A26" s="158"/>
      <c r="B26" s="100" t="s">
        <v>66</v>
      </c>
      <c r="C26" s="19">
        <v>0.56953817549570485</v>
      </c>
      <c r="D26" s="19">
        <v>0.88631989789778498</v>
      </c>
      <c r="E26" s="19">
        <v>0.71659793845441933</v>
      </c>
      <c r="F26" s="19">
        <v>0.53457969895432444</v>
      </c>
      <c r="G26" s="19">
        <v>0.44368214585830867</v>
      </c>
      <c r="H26" s="19">
        <v>0.62030022159859499</v>
      </c>
      <c r="I26" s="134">
        <v>0.514213724392936</v>
      </c>
      <c r="J26" s="108"/>
      <c r="K26" s="158"/>
      <c r="L26" s="100" t="s">
        <v>66</v>
      </c>
      <c r="M26" s="106">
        <v>10429807224.624559</v>
      </c>
      <c r="N26" s="96">
        <v>13279067550.835299</v>
      </c>
      <c r="O26" s="96">
        <v>18650924512.582279</v>
      </c>
      <c r="P26" s="96">
        <v>18392580641.780743</v>
      </c>
      <c r="Q26" s="40">
        <v>14647104923.178762</v>
      </c>
      <c r="R26" s="40">
        <v>28025828291.600613</v>
      </c>
      <c r="S26" s="131">
        <v>25594995215.316383</v>
      </c>
    </row>
    <row r="27" spans="1:19" x14ac:dyDescent="0.25">
      <c r="A27" s="158" t="s">
        <v>14</v>
      </c>
      <c r="B27" s="102" t="s">
        <v>98</v>
      </c>
      <c r="C27" s="19">
        <v>88.141824417309692</v>
      </c>
      <c r="D27" s="19">
        <v>86.730396328549759</v>
      </c>
      <c r="E27" s="19">
        <v>87.768998470795509</v>
      </c>
      <c r="F27" s="19">
        <v>88.420115020582003</v>
      </c>
      <c r="G27" s="19">
        <v>86.446364370749734</v>
      </c>
      <c r="H27" s="19">
        <v>87.153036567068796</v>
      </c>
      <c r="I27" s="134">
        <v>85.831282786233501</v>
      </c>
      <c r="J27" s="108"/>
      <c r="K27" s="158" t="s">
        <v>14</v>
      </c>
      <c r="L27" s="102" t="s">
        <v>98</v>
      </c>
      <c r="M27" s="106">
        <v>672872322040</v>
      </c>
      <c r="N27" s="96">
        <v>844345362786</v>
      </c>
      <c r="O27" s="96">
        <v>951252141136</v>
      </c>
      <c r="P27" s="96">
        <v>1212236800941</v>
      </c>
      <c r="Q27" s="40">
        <v>1351532946627</v>
      </c>
      <c r="R27" s="40">
        <v>1628637080816</v>
      </c>
      <c r="S27" s="131">
        <v>1925489258283</v>
      </c>
    </row>
    <row r="28" spans="1:19" x14ac:dyDescent="0.25">
      <c r="A28" s="158"/>
      <c r="B28" s="100" t="s">
        <v>66</v>
      </c>
      <c r="C28" s="19">
        <v>0.89723739049425566</v>
      </c>
      <c r="D28" s="19">
        <v>1.7769629566295588</v>
      </c>
      <c r="E28" s="19">
        <v>0.78068700614967446</v>
      </c>
      <c r="F28" s="19">
        <v>0.72739565139828011</v>
      </c>
      <c r="G28" s="19">
        <v>0.53360690635060648</v>
      </c>
      <c r="H28" s="19">
        <v>0.43459415078530511</v>
      </c>
      <c r="I28" s="134">
        <v>0.50587366530756317</v>
      </c>
      <c r="J28" s="108"/>
      <c r="K28" s="158"/>
      <c r="L28" s="100" t="s">
        <v>66</v>
      </c>
      <c r="M28" s="106">
        <v>39119716312.154221</v>
      </c>
      <c r="N28" s="96">
        <v>46790347784.524269</v>
      </c>
      <c r="O28" s="96">
        <v>60259538786.491119</v>
      </c>
      <c r="P28" s="96">
        <v>63646888892.572128</v>
      </c>
      <c r="Q28" s="40">
        <v>61673653909.203796</v>
      </c>
      <c r="R28" s="40">
        <v>79803732675.863022</v>
      </c>
      <c r="S28" s="131">
        <v>76818563322.814697</v>
      </c>
    </row>
    <row r="29" spans="1:19" x14ac:dyDescent="0.25">
      <c r="A29" s="154" t="s">
        <v>4</v>
      </c>
      <c r="B29" s="102" t="s">
        <v>98</v>
      </c>
      <c r="C29" s="62">
        <v>86.454621583563195</v>
      </c>
      <c r="D29" s="62">
        <v>85.059944567316904</v>
      </c>
      <c r="E29" s="62">
        <v>85.109404207531682</v>
      </c>
      <c r="F29" s="62">
        <v>85.628093941231938</v>
      </c>
      <c r="G29" s="62">
        <v>84.678759398716721</v>
      </c>
      <c r="H29" s="62">
        <v>84.872979747046017</v>
      </c>
      <c r="I29" s="134">
        <f>+'9'!I9</f>
        <v>81.502782015382294</v>
      </c>
      <c r="J29" s="108"/>
      <c r="K29" s="154" t="s">
        <v>4</v>
      </c>
      <c r="L29" s="102" t="s">
        <v>98</v>
      </c>
      <c r="M29" s="40">
        <v>1848104285438</v>
      </c>
      <c r="N29" s="40">
        <v>2246772160861</v>
      </c>
      <c r="O29" s="40">
        <v>2579312865840</v>
      </c>
      <c r="P29" s="40">
        <v>3318980782243</v>
      </c>
      <c r="Q29" s="40">
        <v>3843468182860</v>
      </c>
      <c r="R29" s="40">
        <v>4502004658447</v>
      </c>
      <c r="S29" s="131">
        <f>+'9'!S9</f>
        <v>4913119594528</v>
      </c>
    </row>
    <row r="30" spans="1:19" x14ac:dyDescent="0.25">
      <c r="A30" s="154"/>
      <c r="B30" s="100" t="s">
        <v>66</v>
      </c>
      <c r="C30" s="62">
        <v>0.36711803663636378</v>
      </c>
      <c r="D30" s="62">
        <v>0.69962401992426748</v>
      </c>
      <c r="E30" s="62">
        <v>0.35216149771709587</v>
      </c>
      <c r="F30" s="62">
        <v>0.30006950989220488</v>
      </c>
      <c r="G30" s="62">
        <v>0.23016233286813911</v>
      </c>
      <c r="H30" s="62">
        <v>0.23792399040042486</v>
      </c>
      <c r="I30" s="134">
        <f>+'9'!I10</f>
        <v>0.26716781906780307</v>
      </c>
      <c r="J30" s="108"/>
      <c r="K30" s="154"/>
      <c r="L30" s="100" t="s">
        <v>66</v>
      </c>
      <c r="M30" s="40">
        <v>43308320635.328606</v>
      </c>
      <c r="N30" s="40">
        <v>52888936605.048958</v>
      </c>
      <c r="O30" s="40">
        <v>81301465179.042938</v>
      </c>
      <c r="P30" s="40">
        <v>79322463824.161057</v>
      </c>
      <c r="Q30" s="40">
        <v>69152895892.916153</v>
      </c>
      <c r="R30" s="40">
        <v>94963893414.655197</v>
      </c>
      <c r="S30" s="131">
        <f>+'9'!S10</f>
        <v>101300128049.1156</v>
      </c>
    </row>
    <row r="31" spans="1:19" x14ac:dyDescent="0.25">
      <c r="A31" s="121"/>
      <c r="B31" s="159"/>
      <c r="C31" s="7"/>
      <c r="D31" s="7"/>
      <c r="E31" s="7"/>
      <c r="F31" s="7"/>
      <c r="G31" s="8"/>
      <c r="H31" s="8"/>
      <c r="I31" s="35"/>
      <c r="J31" s="108"/>
      <c r="K31" s="121"/>
      <c r="L31" s="159"/>
      <c r="M31" s="7"/>
      <c r="N31" s="7"/>
      <c r="O31" s="7"/>
      <c r="P31" s="7"/>
      <c r="Q31" s="8"/>
      <c r="R31" s="8"/>
      <c r="S31" s="35"/>
    </row>
    <row r="32" spans="1:19" ht="58.15" customHeight="1" x14ac:dyDescent="0.25">
      <c r="A32" s="219" t="s">
        <v>43</v>
      </c>
      <c r="B32" s="219"/>
      <c r="C32" s="219"/>
      <c r="D32" s="219"/>
      <c r="E32" s="219"/>
      <c r="F32" s="219"/>
      <c r="G32" s="219"/>
      <c r="H32" s="219"/>
      <c r="I32" s="219"/>
      <c r="J32" s="108"/>
      <c r="K32" s="219" t="s">
        <v>43</v>
      </c>
      <c r="L32" s="219"/>
      <c r="M32" s="219"/>
      <c r="N32" s="219"/>
      <c r="O32" s="219"/>
      <c r="P32" s="219"/>
      <c r="Q32" s="219"/>
      <c r="R32" s="219"/>
      <c r="S32" s="219"/>
    </row>
    <row r="33" spans="1:19" ht="40.15" customHeight="1" x14ac:dyDescent="0.25">
      <c r="A33" s="218" t="s">
        <v>124</v>
      </c>
      <c r="B33" s="218"/>
      <c r="C33" s="218"/>
      <c r="D33" s="218"/>
      <c r="E33" s="218"/>
      <c r="F33" s="218"/>
      <c r="G33" s="218"/>
      <c r="H33" s="218"/>
      <c r="I33" s="218"/>
      <c r="J33" s="108"/>
      <c r="K33" s="218" t="s">
        <v>124</v>
      </c>
      <c r="L33" s="218"/>
      <c r="M33" s="218"/>
      <c r="N33" s="218"/>
      <c r="O33" s="218"/>
      <c r="P33" s="218"/>
      <c r="Q33" s="218"/>
      <c r="R33" s="218"/>
      <c r="S33" s="218"/>
    </row>
    <row r="34" spans="1:19" ht="14.45" customHeight="1" x14ac:dyDescent="0.25">
      <c r="A34" s="220" t="s">
        <v>224</v>
      </c>
      <c r="B34" s="220"/>
      <c r="C34" s="220"/>
      <c r="D34" s="220"/>
      <c r="E34" s="220"/>
      <c r="F34" s="220"/>
      <c r="G34" s="220"/>
      <c r="H34" s="220"/>
      <c r="I34" s="220"/>
      <c r="J34" s="201"/>
      <c r="K34" s="220" t="s">
        <v>224</v>
      </c>
      <c r="L34" s="220"/>
      <c r="M34" s="220"/>
      <c r="N34" s="220"/>
      <c r="O34" s="220"/>
      <c r="P34" s="220"/>
      <c r="Q34" s="220"/>
      <c r="R34" s="220"/>
      <c r="S34" s="220"/>
    </row>
    <row r="35" spans="1:19" ht="14.45" customHeight="1" x14ac:dyDescent="0.25">
      <c r="A35" s="220" t="s">
        <v>225</v>
      </c>
      <c r="B35" s="220"/>
      <c r="C35" s="220"/>
      <c r="D35" s="220"/>
      <c r="E35" s="220"/>
      <c r="F35" s="220"/>
      <c r="G35" s="220"/>
      <c r="H35" s="220"/>
      <c r="I35" s="220"/>
      <c r="J35" s="213"/>
      <c r="K35" s="220" t="s">
        <v>225</v>
      </c>
      <c r="L35" s="220"/>
      <c r="M35" s="220"/>
      <c r="N35" s="220"/>
      <c r="O35" s="220"/>
      <c r="P35" s="220"/>
      <c r="Q35" s="220"/>
      <c r="R35" s="220"/>
      <c r="S35" s="220"/>
    </row>
    <row r="36" spans="1:19" ht="91.5" customHeight="1" x14ac:dyDescent="0.25">
      <c r="A36" s="220" t="s">
        <v>223</v>
      </c>
      <c r="B36" s="220"/>
      <c r="C36" s="220"/>
      <c r="D36" s="220"/>
      <c r="E36" s="220"/>
      <c r="F36" s="220"/>
      <c r="G36" s="220"/>
      <c r="H36" s="220"/>
      <c r="I36" s="220"/>
      <c r="J36" s="211"/>
      <c r="K36" s="220" t="s">
        <v>223</v>
      </c>
      <c r="L36" s="220"/>
      <c r="M36" s="220"/>
      <c r="N36" s="220"/>
      <c r="O36" s="220"/>
      <c r="P36" s="220"/>
      <c r="Q36" s="220"/>
      <c r="R36" s="220"/>
      <c r="S36" s="220"/>
    </row>
    <row r="37" spans="1:19" ht="96" customHeight="1" x14ac:dyDescent="0.25">
      <c r="A37" s="220" t="s">
        <v>229</v>
      </c>
      <c r="B37" s="220"/>
      <c r="C37" s="220"/>
      <c r="D37" s="220"/>
      <c r="E37" s="220"/>
      <c r="F37" s="220"/>
      <c r="G37" s="220"/>
      <c r="H37" s="220"/>
      <c r="I37" s="220"/>
      <c r="J37" s="211"/>
      <c r="K37" s="220" t="s">
        <v>229</v>
      </c>
      <c r="L37" s="220"/>
      <c r="M37" s="220"/>
      <c r="N37" s="220"/>
      <c r="O37" s="220"/>
      <c r="P37" s="220"/>
      <c r="Q37" s="220"/>
      <c r="R37" s="220"/>
      <c r="S37" s="220"/>
    </row>
    <row r="38" spans="1:19" ht="35.25" customHeight="1" x14ac:dyDescent="0.25">
      <c r="A38" s="220" t="s">
        <v>228</v>
      </c>
      <c r="B38" s="220"/>
      <c r="C38" s="220"/>
      <c r="D38" s="220"/>
      <c r="E38" s="220"/>
      <c r="F38" s="220"/>
      <c r="G38" s="220"/>
      <c r="H38" s="220"/>
      <c r="I38" s="220"/>
      <c r="J38" s="108"/>
      <c r="K38" s="220" t="s">
        <v>228</v>
      </c>
      <c r="L38" s="220"/>
      <c r="M38" s="220"/>
      <c r="N38" s="220"/>
      <c r="O38" s="220"/>
      <c r="P38" s="220"/>
      <c r="Q38" s="220"/>
      <c r="R38" s="220"/>
      <c r="S38" s="220"/>
    </row>
    <row r="39" spans="1:19" x14ac:dyDescent="0.25">
      <c r="A39" s="108"/>
      <c r="B39" s="108"/>
      <c r="C39" s="108"/>
      <c r="D39" s="108"/>
      <c r="E39" s="108"/>
      <c r="F39" s="108"/>
      <c r="G39" s="108"/>
      <c r="H39" s="186"/>
      <c r="I39" s="108"/>
      <c r="J39" s="108"/>
      <c r="O39" s="108"/>
      <c r="P39" s="108"/>
      <c r="Q39" s="108"/>
      <c r="R39" s="186"/>
      <c r="S39" s="108"/>
    </row>
    <row r="40" spans="1:19" x14ac:dyDescent="0.25">
      <c r="A40" s="108"/>
      <c r="B40" s="108"/>
      <c r="C40" s="108"/>
      <c r="D40" s="108"/>
      <c r="E40" s="108"/>
      <c r="F40" s="108"/>
      <c r="G40" s="108"/>
      <c r="H40" s="186"/>
      <c r="I40" s="108"/>
      <c r="J40" s="108"/>
      <c r="O40" s="108"/>
      <c r="P40" s="108"/>
      <c r="Q40" s="108"/>
      <c r="R40" s="186"/>
      <c r="S40" s="108"/>
    </row>
    <row r="41" spans="1:19" x14ac:dyDescent="0.25">
      <c r="A41" s="108"/>
      <c r="B41" s="108"/>
      <c r="C41" s="108"/>
      <c r="D41" s="108"/>
      <c r="E41" s="108"/>
      <c r="F41" s="108"/>
      <c r="G41" s="108"/>
      <c r="H41" s="186"/>
      <c r="I41" s="108"/>
      <c r="J41" s="108"/>
      <c r="O41" s="108"/>
      <c r="P41" s="108"/>
      <c r="Q41" s="108"/>
      <c r="R41" s="186"/>
      <c r="S41" s="108"/>
    </row>
    <row r="42" spans="1:19" x14ac:dyDescent="0.25">
      <c r="A42" s="108"/>
      <c r="B42" s="108"/>
      <c r="C42" s="108"/>
      <c r="D42" s="108"/>
      <c r="E42" s="108"/>
      <c r="F42" s="108"/>
      <c r="G42" s="108"/>
      <c r="H42" s="186"/>
      <c r="I42" s="108"/>
      <c r="J42" s="108"/>
      <c r="O42" s="108"/>
      <c r="P42" s="108"/>
      <c r="Q42" s="108"/>
      <c r="R42" s="186"/>
      <c r="S42" s="108"/>
    </row>
    <row r="43" spans="1:19" x14ac:dyDescent="0.25">
      <c r="A43" s="108"/>
      <c r="B43" s="108"/>
      <c r="C43" s="108"/>
      <c r="D43" s="108"/>
      <c r="E43" s="108"/>
      <c r="F43" s="108"/>
      <c r="G43" s="108"/>
      <c r="H43" s="186"/>
      <c r="I43" s="108"/>
      <c r="J43" s="108"/>
      <c r="O43" s="108"/>
      <c r="P43" s="108"/>
      <c r="Q43" s="108"/>
      <c r="R43" s="186"/>
      <c r="S43" s="108"/>
    </row>
    <row r="44" spans="1:19" x14ac:dyDescent="0.25">
      <c r="A44" s="108"/>
      <c r="B44" s="108"/>
      <c r="C44" s="108"/>
      <c r="D44" s="108"/>
      <c r="E44" s="108"/>
      <c r="F44" s="108"/>
      <c r="G44" s="108"/>
      <c r="H44" s="186"/>
      <c r="I44" s="108"/>
      <c r="J44" s="108"/>
      <c r="O44" s="108"/>
      <c r="P44" s="108"/>
      <c r="Q44" s="108"/>
      <c r="R44" s="186"/>
      <c r="S44" s="108"/>
    </row>
    <row r="45" spans="1:19" x14ac:dyDescent="0.25">
      <c r="A45" s="108"/>
      <c r="B45" s="108"/>
      <c r="C45" s="108"/>
      <c r="D45" s="108"/>
      <c r="E45" s="108"/>
      <c r="F45" s="108"/>
      <c r="G45" s="108"/>
      <c r="H45" s="186"/>
      <c r="I45" s="108"/>
      <c r="J45" s="108"/>
      <c r="O45" s="108"/>
      <c r="P45" s="108"/>
      <c r="Q45" s="108"/>
      <c r="R45" s="186"/>
      <c r="S45" s="108"/>
    </row>
    <row r="46" spans="1:19" x14ac:dyDescent="0.25">
      <c r="A46" s="108"/>
      <c r="B46" s="108"/>
      <c r="C46" s="108"/>
      <c r="D46" s="108"/>
      <c r="E46" s="108"/>
      <c r="F46" s="108"/>
      <c r="G46" s="108"/>
      <c r="H46" s="186"/>
      <c r="I46" s="108"/>
      <c r="J46" s="108"/>
      <c r="O46" s="108"/>
      <c r="P46" s="108"/>
      <c r="Q46" s="108"/>
      <c r="R46" s="186"/>
      <c r="S46" s="108"/>
    </row>
  </sheetData>
  <mergeCells count="20">
    <mergeCell ref="A32:I32"/>
    <mergeCell ref="K32:S32"/>
    <mergeCell ref="A33:I33"/>
    <mergeCell ref="K33:S33"/>
    <mergeCell ref="K34:S34"/>
    <mergeCell ref="A34:I34"/>
    <mergeCell ref="A3:I3"/>
    <mergeCell ref="K3:S3"/>
    <mergeCell ref="A5:I5"/>
    <mergeCell ref="K5:S5"/>
    <mergeCell ref="A4:I4"/>
    <mergeCell ref="K4:S4"/>
    <mergeCell ref="A35:I35"/>
    <mergeCell ref="A36:I36"/>
    <mergeCell ref="A37:I37"/>
    <mergeCell ref="A38:I38"/>
    <mergeCell ref="K36:S36"/>
    <mergeCell ref="K37:S37"/>
    <mergeCell ref="K38:S38"/>
    <mergeCell ref="K35:S35"/>
  </mergeCells>
  <hyperlinks>
    <hyperlink ref="A1" location="Indice!A1" display="Indice" xr:uid="{9CE9B227-56F0-4BE6-A8CB-C10ABF4E4818}"/>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S47"/>
  <sheetViews>
    <sheetView workbookViewId="0"/>
  </sheetViews>
  <sheetFormatPr baseColWidth="10" defaultColWidth="11.5703125" defaultRowHeight="12.75" x14ac:dyDescent="0.2"/>
  <cols>
    <col min="1" max="1" width="19.28515625" style="1" customWidth="1"/>
    <col min="2" max="2" width="12.28515625" style="44" customWidth="1"/>
    <col min="3" max="6" width="11.5703125" style="1" customWidth="1"/>
    <col min="7" max="7" width="11.5703125" style="1"/>
    <col min="8" max="8" width="11.5703125" style="186"/>
    <col min="9" max="10" width="11.5703125" style="1"/>
    <col min="11" max="11" width="19.28515625" style="1" customWidth="1"/>
    <col min="12" max="12" width="12.28515625" style="1" customWidth="1"/>
    <col min="13" max="17" width="11.5703125" style="1"/>
    <col min="18" max="18" width="11.5703125" style="186"/>
    <col min="19" max="16384" width="11.5703125" style="1"/>
  </cols>
  <sheetData>
    <row r="1" spans="1:19" s="212" customFormat="1" ht="15" x14ac:dyDescent="0.25">
      <c r="A1" s="214" t="s">
        <v>231</v>
      </c>
    </row>
    <row r="2" spans="1:19" x14ac:dyDescent="0.2">
      <c r="A2" s="110"/>
      <c r="B2" s="2"/>
    </row>
    <row r="3" spans="1:19" ht="15" customHeight="1" x14ac:dyDescent="0.2">
      <c r="A3" s="221" t="s">
        <v>151</v>
      </c>
      <c r="B3" s="221"/>
      <c r="C3" s="221"/>
      <c r="D3" s="221"/>
      <c r="E3" s="221"/>
      <c r="F3" s="221"/>
      <c r="G3" s="221"/>
      <c r="H3" s="221"/>
      <c r="I3" s="221"/>
      <c r="K3" s="221" t="s">
        <v>151</v>
      </c>
      <c r="L3" s="221"/>
      <c r="M3" s="221"/>
      <c r="N3" s="221"/>
      <c r="O3" s="221"/>
      <c r="P3" s="221"/>
      <c r="Q3" s="221"/>
      <c r="R3" s="221"/>
      <c r="S3" s="221"/>
    </row>
    <row r="4" spans="1:19" s="117" customFormat="1" ht="15" customHeight="1" x14ac:dyDescent="0.2">
      <c r="A4" s="221" t="s">
        <v>189</v>
      </c>
      <c r="B4" s="221"/>
      <c r="C4" s="221"/>
      <c r="D4" s="221"/>
      <c r="E4" s="221"/>
      <c r="F4" s="221"/>
      <c r="G4" s="221"/>
      <c r="H4" s="221"/>
      <c r="I4" s="221"/>
      <c r="K4" s="221" t="s">
        <v>189</v>
      </c>
      <c r="L4" s="221"/>
      <c r="M4" s="221"/>
      <c r="N4" s="221"/>
      <c r="O4" s="221"/>
      <c r="P4" s="221"/>
      <c r="Q4" s="221"/>
      <c r="R4" s="221"/>
      <c r="S4" s="221"/>
    </row>
    <row r="5" spans="1:19" x14ac:dyDescent="0.2">
      <c r="A5" s="222" t="s">
        <v>32</v>
      </c>
      <c r="B5" s="222"/>
      <c r="C5" s="222"/>
      <c r="D5" s="222"/>
      <c r="E5" s="222"/>
      <c r="F5" s="222"/>
      <c r="G5" s="222"/>
      <c r="H5" s="222"/>
      <c r="I5" s="222"/>
      <c r="K5" s="222" t="s">
        <v>190</v>
      </c>
      <c r="L5" s="222"/>
      <c r="M5" s="222"/>
      <c r="N5" s="222"/>
      <c r="O5" s="222"/>
      <c r="P5" s="222"/>
      <c r="Q5" s="222"/>
      <c r="R5" s="222"/>
      <c r="S5" s="222"/>
    </row>
    <row r="6" spans="1:19" x14ac:dyDescent="0.2">
      <c r="A6" s="3"/>
      <c r="B6" s="42"/>
      <c r="C6" s="3"/>
      <c r="D6" s="3"/>
      <c r="E6" s="3"/>
      <c r="F6" s="3"/>
      <c r="K6" s="3"/>
      <c r="L6" s="42"/>
      <c r="M6" s="12"/>
      <c r="N6" s="3"/>
      <c r="O6" s="3"/>
      <c r="P6" s="3"/>
      <c r="Q6" s="9"/>
      <c r="R6" s="116"/>
      <c r="S6" s="9"/>
    </row>
    <row r="7" spans="1:19" x14ac:dyDescent="0.2">
      <c r="A7" s="118"/>
      <c r="B7" s="4"/>
      <c r="C7" s="5">
        <v>2006</v>
      </c>
      <c r="D7" s="5">
        <v>2009</v>
      </c>
      <c r="E7" s="5">
        <v>2011</v>
      </c>
      <c r="F7" s="5">
        <v>2013</v>
      </c>
      <c r="G7" s="5">
        <v>2015</v>
      </c>
      <c r="H7" s="5">
        <v>2017</v>
      </c>
      <c r="I7" s="119">
        <v>2020</v>
      </c>
      <c r="K7" s="118"/>
      <c r="L7" s="4"/>
      <c r="M7" s="5">
        <v>2006</v>
      </c>
      <c r="N7" s="5">
        <v>2009</v>
      </c>
      <c r="O7" s="5">
        <v>2011</v>
      </c>
      <c r="P7" s="5">
        <v>2013</v>
      </c>
      <c r="Q7" s="5">
        <v>2015</v>
      </c>
      <c r="R7" s="5">
        <v>2017</v>
      </c>
      <c r="S7" s="119">
        <v>2020</v>
      </c>
    </row>
    <row r="8" spans="1:19" x14ac:dyDescent="0.2">
      <c r="A8" s="91"/>
      <c r="B8" s="113"/>
      <c r="C8" s="113"/>
      <c r="D8" s="113"/>
      <c r="E8" s="113"/>
      <c r="F8" s="113"/>
      <c r="G8" s="116"/>
      <c r="H8" s="116"/>
      <c r="I8" s="49"/>
      <c r="K8" s="91"/>
      <c r="L8" s="184"/>
      <c r="M8" s="184"/>
      <c r="N8" s="184"/>
      <c r="O8" s="184"/>
      <c r="P8" s="184"/>
      <c r="Q8" s="116"/>
      <c r="R8" s="116"/>
      <c r="S8" s="49"/>
    </row>
    <row r="9" spans="1:19" ht="15" customHeight="1" x14ac:dyDescent="0.2">
      <c r="A9" s="57" t="s">
        <v>39</v>
      </c>
      <c r="B9" s="97" t="s">
        <v>98</v>
      </c>
      <c r="C9" s="98">
        <v>426118.55236650899</v>
      </c>
      <c r="D9" s="98">
        <v>479517.01121142501</v>
      </c>
      <c r="E9" s="98">
        <v>519301.38695240102</v>
      </c>
      <c r="F9" s="98">
        <v>629330.49432840571</v>
      </c>
      <c r="G9" s="98">
        <v>704588.22684647271</v>
      </c>
      <c r="H9" s="98">
        <v>776998.63075223472</v>
      </c>
      <c r="I9" s="120">
        <v>746864.71824716497</v>
      </c>
      <c r="K9" s="57" t="s">
        <v>39</v>
      </c>
      <c r="L9" s="97" t="s">
        <v>98</v>
      </c>
      <c r="M9" s="99">
        <f>+C9*B$30</f>
        <v>679232.9724722153</v>
      </c>
      <c r="N9" s="99">
        <f t="shared" ref="N9:S16" si="0">+D9*C$30</f>
        <v>668446.71362872655</v>
      </c>
      <c r="O9" s="99">
        <f t="shared" si="0"/>
        <v>679246.21413374052</v>
      </c>
      <c r="P9" s="99">
        <f t="shared" si="0"/>
        <v>787292.44840483542</v>
      </c>
      <c r="Q9" s="99">
        <f t="shared" si="0"/>
        <v>802525.99037813244</v>
      </c>
      <c r="R9" s="99">
        <f t="shared" si="0"/>
        <v>843820.51299692702</v>
      </c>
      <c r="S9" s="128">
        <f t="shared" si="0"/>
        <v>746864.71824716497</v>
      </c>
    </row>
    <row r="10" spans="1:19" s="44" customFormat="1" ht="15" customHeight="1" x14ac:dyDescent="0.2">
      <c r="A10" s="57"/>
      <c r="B10" s="97" t="s">
        <v>66</v>
      </c>
      <c r="C10" s="98">
        <v>8399.3150000000005</v>
      </c>
      <c r="D10" s="98">
        <v>9718.3469999999998</v>
      </c>
      <c r="E10" s="98">
        <v>10426.06</v>
      </c>
      <c r="F10" s="98">
        <v>10758.22</v>
      </c>
      <c r="G10" s="98">
        <v>9991.42</v>
      </c>
      <c r="H10" s="98">
        <v>13172.282636053487</v>
      </c>
      <c r="I10" s="120">
        <v>11403.626880974009</v>
      </c>
      <c r="K10" s="57"/>
      <c r="L10" s="97" t="s">
        <v>66</v>
      </c>
      <c r="M10" s="99">
        <f t="shared" ref="M10:M16" si="1">+C10*B$30</f>
        <v>13388.508109999999</v>
      </c>
      <c r="N10" s="99">
        <f t="shared" si="0"/>
        <v>13547.375718000001</v>
      </c>
      <c r="O10" s="99">
        <f t="shared" si="0"/>
        <v>13637.286480000001</v>
      </c>
      <c r="P10" s="99">
        <f t="shared" si="0"/>
        <v>13458.533219999998</v>
      </c>
      <c r="Q10" s="99">
        <f t="shared" si="0"/>
        <v>11380.22738</v>
      </c>
      <c r="R10" s="99">
        <f t="shared" si="0"/>
        <v>14305.098942754088</v>
      </c>
      <c r="S10" s="128">
        <f t="shared" si="0"/>
        <v>11403.626880974009</v>
      </c>
    </row>
    <row r="11" spans="1:19" ht="15" customHeight="1" x14ac:dyDescent="0.2">
      <c r="A11" s="57" t="s">
        <v>40</v>
      </c>
      <c r="B11" s="97" t="s">
        <v>98</v>
      </c>
      <c r="C11" s="98">
        <v>492881.17229758401</v>
      </c>
      <c r="D11" s="98">
        <v>563740.09370759316</v>
      </c>
      <c r="E11" s="98">
        <v>610157.46942150919</v>
      </c>
      <c r="F11" s="98">
        <v>734957.96223179414</v>
      </c>
      <c r="G11" s="98">
        <v>832071.97631328378</v>
      </c>
      <c r="H11" s="98">
        <v>915484.09525385837</v>
      </c>
      <c r="I11" s="120">
        <v>916367.1469597281</v>
      </c>
      <c r="K11" s="57" t="s">
        <v>40</v>
      </c>
      <c r="L11" s="97" t="s">
        <v>98</v>
      </c>
      <c r="M11" s="99">
        <f t="shared" si="1"/>
        <v>785652.58864234888</v>
      </c>
      <c r="N11" s="99">
        <f t="shared" si="0"/>
        <v>785853.69062838494</v>
      </c>
      <c r="O11" s="99">
        <f t="shared" si="0"/>
        <v>798085.97000333411</v>
      </c>
      <c r="P11" s="99">
        <f t="shared" si="0"/>
        <v>919432.41075197444</v>
      </c>
      <c r="Q11" s="99">
        <f t="shared" si="0"/>
        <v>947729.98102083022</v>
      </c>
      <c r="R11" s="99">
        <f t="shared" si="0"/>
        <v>994215.72744569031</v>
      </c>
      <c r="S11" s="128">
        <f t="shared" si="0"/>
        <v>916367.1469597281</v>
      </c>
    </row>
    <row r="12" spans="1:19" s="44" customFormat="1" ht="15" customHeight="1" x14ac:dyDescent="0.2">
      <c r="A12" s="57"/>
      <c r="B12" s="97" t="s">
        <v>66</v>
      </c>
      <c r="C12" s="98">
        <v>8934.8189999999995</v>
      </c>
      <c r="D12" s="98">
        <v>11875.15</v>
      </c>
      <c r="E12" s="98">
        <v>11870.58</v>
      </c>
      <c r="F12" s="98">
        <v>11750.94</v>
      </c>
      <c r="G12" s="98">
        <v>10890.66</v>
      </c>
      <c r="H12" s="98">
        <v>14646.399810142957</v>
      </c>
      <c r="I12" s="120">
        <v>12847.88258117139</v>
      </c>
      <c r="K12" s="57"/>
      <c r="L12" s="97" t="s">
        <v>66</v>
      </c>
      <c r="M12" s="99">
        <f t="shared" si="1"/>
        <v>14242.101485999998</v>
      </c>
      <c r="N12" s="99">
        <f t="shared" si="0"/>
        <v>16553.9591</v>
      </c>
      <c r="O12" s="99">
        <f t="shared" si="0"/>
        <v>15526.718640000001</v>
      </c>
      <c r="P12" s="99">
        <f t="shared" si="0"/>
        <v>14700.425939999999</v>
      </c>
      <c r="Q12" s="99">
        <f t="shared" si="0"/>
        <v>12404.461740000001</v>
      </c>
      <c r="R12" s="99">
        <f t="shared" si="0"/>
        <v>15905.990193815252</v>
      </c>
      <c r="S12" s="128">
        <f t="shared" si="0"/>
        <v>12847.88258117139</v>
      </c>
    </row>
    <row r="13" spans="1:19" ht="15" customHeight="1" x14ac:dyDescent="0.2">
      <c r="A13" s="57" t="s">
        <v>41</v>
      </c>
      <c r="B13" s="97" t="s">
        <v>98</v>
      </c>
      <c r="C13" s="98">
        <v>7269.3038139148102</v>
      </c>
      <c r="D13" s="98">
        <v>18791.621269920299</v>
      </c>
      <c r="E13" s="98">
        <v>17320.828525093078</v>
      </c>
      <c r="F13" s="98">
        <v>22366.811411201448</v>
      </c>
      <c r="G13" s="98">
        <v>26915.243786248961</v>
      </c>
      <c r="H13" s="98">
        <v>31113.314375184669</v>
      </c>
      <c r="I13" s="120">
        <v>53411.56378811266</v>
      </c>
      <c r="K13" s="57" t="s">
        <v>41</v>
      </c>
      <c r="L13" s="97" t="s">
        <v>98</v>
      </c>
      <c r="M13" s="99">
        <f t="shared" si="1"/>
        <v>11587.270279380207</v>
      </c>
      <c r="N13" s="99">
        <f t="shared" si="0"/>
        <v>26195.5200502689</v>
      </c>
      <c r="O13" s="99">
        <f t="shared" si="0"/>
        <v>22655.643710821747</v>
      </c>
      <c r="P13" s="99">
        <f t="shared" si="0"/>
        <v>27980.88107541301</v>
      </c>
      <c r="Q13" s="99">
        <f t="shared" si="0"/>
        <v>30656.462672537567</v>
      </c>
      <c r="R13" s="99">
        <f t="shared" si="0"/>
        <v>33789.059411450551</v>
      </c>
      <c r="S13" s="128">
        <f t="shared" si="0"/>
        <v>53411.56378811266</v>
      </c>
    </row>
    <row r="14" spans="1:19" s="44" customFormat="1" ht="15" customHeight="1" x14ac:dyDescent="0.2">
      <c r="A14" s="57"/>
      <c r="B14" s="97" t="s">
        <v>66</v>
      </c>
      <c r="C14" s="98">
        <v>109.0904</v>
      </c>
      <c r="D14" s="98">
        <v>252.40860000000001</v>
      </c>
      <c r="E14" s="98">
        <v>391.27789999999999</v>
      </c>
      <c r="F14" s="98">
        <v>348.18599999999998</v>
      </c>
      <c r="G14" s="98">
        <v>308.69069999999999</v>
      </c>
      <c r="H14" s="98">
        <v>384.73391341130946</v>
      </c>
      <c r="I14" s="120">
        <v>650.002244852069</v>
      </c>
      <c r="K14" s="57"/>
      <c r="L14" s="97" t="s">
        <v>66</v>
      </c>
      <c r="M14" s="99">
        <f t="shared" si="1"/>
        <v>173.89009759999999</v>
      </c>
      <c r="N14" s="99">
        <f t="shared" si="0"/>
        <v>351.85758840000005</v>
      </c>
      <c r="O14" s="99">
        <f t="shared" si="0"/>
        <v>511.79149319999999</v>
      </c>
      <c r="P14" s="99">
        <f t="shared" si="0"/>
        <v>435.58068599999996</v>
      </c>
      <c r="Q14" s="99">
        <f t="shared" si="0"/>
        <v>351.5987073</v>
      </c>
      <c r="R14" s="99">
        <f t="shared" si="0"/>
        <v>417.82102996468211</v>
      </c>
      <c r="S14" s="128">
        <f t="shared" si="0"/>
        <v>650.002244852069</v>
      </c>
    </row>
    <row r="15" spans="1:19" ht="15" customHeight="1" x14ac:dyDescent="0.2">
      <c r="A15" s="57" t="s">
        <v>42</v>
      </c>
      <c r="B15" s="97" t="s">
        <v>98</v>
      </c>
      <c r="C15" s="98">
        <v>500150.4761115</v>
      </c>
      <c r="D15" s="98">
        <v>582531.7149775119</v>
      </c>
      <c r="E15" s="98">
        <v>627478.29794660292</v>
      </c>
      <c r="F15" s="98">
        <v>757324.73123204557</v>
      </c>
      <c r="G15" s="98">
        <v>858987.22009953274</v>
      </c>
      <c r="H15" s="98">
        <v>946597.40962904308</v>
      </c>
      <c r="I15" s="120">
        <v>969778.71068673092</v>
      </c>
      <c r="K15" s="57" t="s">
        <v>42</v>
      </c>
      <c r="L15" s="97" t="s">
        <v>98</v>
      </c>
      <c r="M15" s="99">
        <f t="shared" si="1"/>
        <v>797239.85892173089</v>
      </c>
      <c r="N15" s="99">
        <f t="shared" si="0"/>
        <v>812049.2106786517</v>
      </c>
      <c r="O15" s="99">
        <f t="shared" si="0"/>
        <v>820741.61371415667</v>
      </c>
      <c r="P15" s="99">
        <f t="shared" si="0"/>
        <v>947413.23877128889</v>
      </c>
      <c r="Q15" s="99">
        <f t="shared" si="0"/>
        <v>978386.44369336776</v>
      </c>
      <c r="R15" s="99">
        <f t="shared" si="0"/>
        <v>1028004.7868571408</v>
      </c>
      <c r="S15" s="128">
        <f t="shared" si="0"/>
        <v>969778.71068673092</v>
      </c>
    </row>
    <row r="16" spans="1:19" s="44" customFormat="1" ht="15" customHeight="1" x14ac:dyDescent="0.2">
      <c r="A16" s="57"/>
      <c r="B16" s="97" t="s">
        <v>66</v>
      </c>
      <c r="C16" s="98">
        <v>8890.5310000000009</v>
      </c>
      <c r="D16" s="98">
        <v>11795.56</v>
      </c>
      <c r="E16" s="98">
        <v>11836.3</v>
      </c>
      <c r="F16" s="98">
        <v>11706.23</v>
      </c>
      <c r="G16" s="98">
        <v>10765.49</v>
      </c>
      <c r="H16" s="98">
        <v>14498.550085736371</v>
      </c>
      <c r="I16" s="120">
        <v>12625.526520751262</v>
      </c>
      <c r="K16" s="57"/>
      <c r="L16" s="97" t="s">
        <v>66</v>
      </c>
      <c r="M16" s="99">
        <f t="shared" si="1"/>
        <v>14171.506413999999</v>
      </c>
      <c r="N16" s="99">
        <f t="shared" si="0"/>
        <v>16443.01064</v>
      </c>
      <c r="O16" s="99">
        <f t="shared" si="0"/>
        <v>15481.8804</v>
      </c>
      <c r="P16" s="99">
        <f t="shared" si="0"/>
        <v>14644.493729999998</v>
      </c>
      <c r="Q16" s="99">
        <f t="shared" si="0"/>
        <v>12261.893109999999</v>
      </c>
      <c r="R16" s="99">
        <f t="shared" si="0"/>
        <v>15745.425393109701</v>
      </c>
      <c r="S16" s="128">
        <f t="shared" si="0"/>
        <v>12625.526520751262</v>
      </c>
    </row>
    <row r="17" spans="1:19" x14ac:dyDescent="0.2">
      <c r="A17" s="121"/>
      <c r="B17" s="7"/>
      <c r="C17" s="7"/>
      <c r="D17" s="7"/>
      <c r="E17" s="7"/>
      <c r="F17" s="7"/>
      <c r="G17" s="8"/>
      <c r="H17" s="8"/>
      <c r="I17" s="35"/>
      <c r="K17" s="121"/>
      <c r="L17" s="122"/>
      <c r="M17" s="7"/>
      <c r="N17" s="7"/>
      <c r="O17" s="7"/>
      <c r="P17" s="7"/>
      <c r="Q17" s="8"/>
      <c r="R17" s="8"/>
      <c r="S17" s="35"/>
    </row>
    <row r="18" spans="1:19" ht="45" customHeight="1" x14ac:dyDescent="0.2">
      <c r="A18" s="219" t="s">
        <v>43</v>
      </c>
      <c r="B18" s="219"/>
      <c r="C18" s="219"/>
      <c r="D18" s="219"/>
      <c r="E18" s="219"/>
      <c r="F18" s="219"/>
      <c r="G18" s="219"/>
      <c r="H18" s="219"/>
      <c r="I18" s="219"/>
      <c r="K18" s="219" t="s">
        <v>43</v>
      </c>
      <c r="L18" s="219"/>
      <c r="M18" s="219"/>
      <c r="N18" s="219"/>
      <c r="O18" s="219"/>
      <c r="P18" s="219"/>
      <c r="Q18" s="219"/>
      <c r="R18" s="219"/>
      <c r="S18" s="219"/>
    </row>
    <row r="19" spans="1:19" ht="60" customHeight="1" x14ac:dyDescent="0.2">
      <c r="A19" s="218" t="s">
        <v>44</v>
      </c>
      <c r="B19" s="218"/>
      <c r="C19" s="218"/>
      <c r="D19" s="218"/>
      <c r="E19" s="218"/>
      <c r="F19" s="218"/>
      <c r="G19" s="218"/>
      <c r="H19" s="218"/>
      <c r="I19" s="218"/>
      <c r="K19" s="218" t="s">
        <v>44</v>
      </c>
      <c r="L19" s="218"/>
      <c r="M19" s="218"/>
      <c r="N19" s="218"/>
      <c r="O19" s="218"/>
      <c r="P19" s="218"/>
      <c r="Q19" s="218"/>
      <c r="R19" s="218"/>
      <c r="S19" s="218"/>
    </row>
    <row r="20" spans="1:19" ht="30" customHeight="1" x14ac:dyDescent="0.2">
      <c r="A20" s="218" t="s">
        <v>45</v>
      </c>
      <c r="B20" s="218"/>
      <c r="C20" s="218"/>
      <c r="D20" s="218"/>
      <c r="E20" s="218"/>
      <c r="F20" s="218"/>
      <c r="G20" s="218"/>
      <c r="H20" s="218"/>
      <c r="I20" s="218"/>
      <c r="K20" s="218" t="s">
        <v>45</v>
      </c>
      <c r="L20" s="218"/>
      <c r="M20" s="218"/>
      <c r="N20" s="218"/>
      <c r="O20" s="218"/>
      <c r="P20" s="218"/>
      <c r="Q20" s="218"/>
      <c r="R20" s="218"/>
      <c r="S20" s="218"/>
    </row>
    <row r="21" spans="1:19" ht="30" customHeight="1" x14ac:dyDescent="0.2">
      <c r="A21" s="218" t="s">
        <v>46</v>
      </c>
      <c r="B21" s="218"/>
      <c r="C21" s="218"/>
      <c r="D21" s="218"/>
      <c r="E21" s="218"/>
      <c r="F21" s="218"/>
      <c r="G21" s="218"/>
      <c r="H21" s="218"/>
      <c r="I21" s="218"/>
      <c r="K21" s="218" t="s">
        <v>46</v>
      </c>
      <c r="L21" s="218"/>
      <c r="M21" s="218"/>
      <c r="N21" s="218"/>
      <c r="O21" s="218"/>
      <c r="P21" s="218"/>
      <c r="Q21" s="218"/>
      <c r="R21" s="218"/>
      <c r="S21" s="218"/>
    </row>
    <row r="22" spans="1:19" ht="15" customHeight="1" x14ac:dyDescent="0.2">
      <c r="A22" s="218" t="s">
        <v>224</v>
      </c>
      <c r="B22" s="218"/>
      <c r="C22" s="218"/>
      <c r="D22" s="218"/>
      <c r="E22" s="218"/>
      <c r="F22" s="218"/>
      <c r="G22" s="218"/>
      <c r="H22" s="218"/>
      <c r="I22" s="218"/>
      <c r="K22" s="218" t="s">
        <v>224</v>
      </c>
      <c r="L22" s="218"/>
      <c r="M22" s="218"/>
      <c r="N22" s="218"/>
      <c r="O22" s="218"/>
      <c r="P22" s="218"/>
      <c r="Q22" s="218"/>
      <c r="R22" s="218"/>
      <c r="S22" s="218"/>
    </row>
    <row r="23" spans="1:19" ht="15" customHeight="1" x14ac:dyDescent="0.2">
      <c r="A23" s="1" t="s">
        <v>225</v>
      </c>
      <c r="K23" s="212" t="s">
        <v>225</v>
      </c>
      <c r="L23" s="212"/>
      <c r="M23" s="212"/>
      <c r="N23" s="212"/>
      <c r="O23" s="212"/>
      <c r="P23" s="212"/>
      <c r="Q23" s="212"/>
      <c r="R23" s="212"/>
      <c r="S23" s="212"/>
    </row>
    <row r="24" spans="1:19" ht="55.9" customHeight="1" x14ac:dyDescent="0.2">
      <c r="A24" s="220" t="s">
        <v>223</v>
      </c>
      <c r="B24" s="220"/>
      <c r="C24" s="220"/>
      <c r="D24" s="220"/>
      <c r="E24" s="220"/>
      <c r="F24" s="220"/>
      <c r="G24" s="220"/>
      <c r="H24" s="220"/>
      <c r="I24" s="220"/>
      <c r="K24" s="220" t="s">
        <v>223</v>
      </c>
      <c r="L24" s="220"/>
      <c r="M24" s="220"/>
      <c r="N24" s="220"/>
      <c r="O24" s="220"/>
      <c r="P24" s="220"/>
      <c r="Q24" s="220"/>
      <c r="R24" s="220"/>
      <c r="S24" s="220"/>
    </row>
    <row r="25" spans="1:19" s="44" customFormat="1" ht="75" customHeight="1" x14ac:dyDescent="0.2">
      <c r="A25" s="220" t="s">
        <v>229</v>
      </c>
      <c r="B25" s="220"/>
      <c r="C25" s="220"/>
      <c r="D25" s="220"/>
      <c r="E25" s="220"/>
      <c r="F25" s="220"/>
      <c r="G25" s="220"/>
      <c r="H25" s="220"/>
      <c r="I25" s="220"/>
      <c r="J25" s="211"/>
      <c r="K25" s="220" t="s">
        <v>229</v>
      </c>
      <c r="L25" s="220"/>
      <c r="M25" s="220"/>
      <c r="N25" s="220"/>
      <c r="O25" s="220"/>
      <c r="P25" s="220"/>
      <c r="Q25" s="220"/>
      <c r="R25" s="220"/>
      <c r="S25" s="220"/>
    </row>
    <row r="26" spans="1:19" ht="12.75" customHeight="1" x14ac:dyDescent="0.2">
      <c r="A26" s="218" t="s">
        <v>228</v>
      </c>
      <c r="B26" s="218"/>
      <c r="C26" s="218"/>
      <c r="D26" s="218"/>
      <c r="E26" s="218"/>
      <c r="F26" s="218"/>
      <c r="G26" s="218"/>
      <c r="H26" s="218"/>
      <c r="I26" s="218"/>
      <c r="K26" s="218" t="s">
        <v>228</v>
      </c>
      <c r="L26" s="218"/>
      <c r="M26" s="218"/>
      <c r="N26" s="218"/>
      <c r="O26" s="218"/>
      <c r="P26" s="218"/>
      <c r="Q26" s="218"/>
      <c r="R26" s="218"/>
      <c r="S26" s="218"/>
    </row>
    <row r="27" spans="1:19" x14ac:dyDescent="0.2">
      <c r="B27" s="1"/>
    </row>
    <row r="28" spans="1:19" ht="15" x14ac:dyDescent="0.25">
      <c r="B28" s="1"/>
      <c r="J28" s="9"/>
      <c r="K28"/>
      <c r="L28"/>
      <c r="M28"/>
    </row>
    <row r="29" spans="1:19" ht="15" x14ac:dyDescent="0.25">
      <c r="A29" s="205"/>
      <c r="B29" s="205">
        <v>2006</v>
      </c>
      <c r="C29" s="205">
        <v>2009</v>
      </c>
      <c r="D29" s="205">
        <v>2011</v>
      </c>
      <c r="E29" s="205">
        <v>2013</v>
      </c>
      <c r="F29" s="205">
        <v>2015</v>
      </c>
      <c r="G29" s="205">
        <v>2017</v>
      </c>
      <c r="H29" s="205">
        <v>2020</v>
      </c>
      <c r="I29" s="205"/>
      <c r="J29" s="206"/>
      <c r="K29"/>
      <c r="L29"/>
      <c r="M29"/>
    </row>
    <row r="30" spans="1:19" ht="15" x14ac:dyDescent="0.25">
      <c r="A30" s="205" t="s">
        <v>220</v>
      </c>
      <c r="B30" s="205">
        <f>1+0.594</f>
        <v>1.5939999999999999</v>
      </c>
      <c r="C30" s="205">
        <f>1+0.394</f>
        <v>1.3940000000000001</v>
      </c>
      <c r="D30" s="205">
        <f>1+0.308</f>
        <v>1.3080000000000001</v>
      </c>
      <c r="E30" s="205">
        <f>1+0.251</f>
        <v>1.2509999999999999</v>
      </c>
      <c r="F30" s="205">
        <f>1+0.139</f>
        <v>1.139</v>
      </c>
      <c r="G30" s="205">
        <f>1+0.086</f>
        <v>1.0860000000000001</v>
      </c>
      <c r="H30" s="205">
        <v>1</v>
      </c>
      <c r="I30" s="205"/>
      <c r="J30" s="204"/>
      <c r="K30"/>
      <c r="L30"/>
      <c r="M30"/>
    </row>
    <row r="31" spans="1:19" ht="15" customHeight="1" x14ac:dyDescent="0.25">
      <c r="A31" s="205"/>
      <c r="B31" s="205"/>
      <c r="C31" s="205"/>
      <c r="D31" s="205"/>
      <c r="E31" s="205"/>
      <c r="F31" s="205"/>
      <c r="G31" s="205"/>
      <c r="H31" s="205"/>
      <c r="I31" s="205"/>
      <c r="J31" s="204"/>
      <c r="K31"/>
      <c r="L31"/>
      <c r="M31"/>
      <c r="N31" s="6"/>
      <c r="O31" s="6"/>
    </row>
    <row r="32" spans="1:19" s="44" customFormat="1" ht="15" customHeight="1" x14ac:dyDescent="0.25">
      <c r="H32" s="186"/>
      <c r="K32"/>
      <c r="L32"/>
      <c r="M32"/>
      <c r="N32" s="6"/>
      <c r="O32" s="6"/>
      <c r="R32" s="186"/>
    </row>
    <row r="33" spans="1:18" ht="15" customHeight="1" x14ac:dyDescent="0.25">
      <c r="B33" s="1"/>
      <c r="K33"/>
      <c r="L33"/>
      <c r="M33"/>
      <c r="N33" s="6"/>
      <c r="O33" s="6"/>
    </row>
    <row r="34" spans="1:18" s="44" customFormat="1" ht="15" customHeight="1" x14ac:dyDescent="0.25">
      <c r="H34" s="186"/>
      <c r="K34"/>
      <c r="L34"/>
      <c r="M34"/>
      <c r="N34" s="6"/>
      <c r="O34" s="6"/>
      <c r="R34" s="186"/>
    </row>
    <row r="35" spans="1:18" ht="15" customHeight="1" x14ac:dyDescent="0.25">
      <c r="B35" s="1"/>
      <c r="K35"/>
      <c r="L35"/>
      <c r="M35"/>
      <c r="N35" s="6"/>
      <c r="O35" s="6"/>
    </row>
    <row r="36" spans="1:18" s="44" customFormat="1" ht="15" customHeight="1" x14ac:dyDescent="0.25">
      <c r="H36" s="186"/>
      <c r="K36"/>
      <c r="L36"/>
      <c r="M36"/>
      <c r="N36" s="6"/>
      <c r="O36" s="6"/>
      <c r="R36" s="186"/>
    </row>
    <row r="37" spans="1:18" ht="15" customHeight="1" x14ac:dyDescent="0.25">
      <c r="B37" s="1"/>
      <c r="K37"/>
      <c r="L37"/>
      <c r="M37"/>
      <c r="N37" s="6"/>
      <c r="O37" s="6"/>
    </row>
    <row r="38" spans="1:18" s="44" customFormat="1" ht="15" customHeight="1" x14ac:dyDescent="0.2">
      <c r="H38" s="186"/>
      <c r="K38" s="6"/>
      <c r="L38" s="6"/>
      <c r="M38" s="6"/>
      <c r="N38" s="6"/>
      <c r="O38" s="6"/>
      <c r="R38" s="186"/>
    </row>
    <row r="39" spans="1:18" x14ac:dyDescent="0.2">
      <c r="B39" s="1"/>
    </row>
    <row r="40" spans="1:18" ht="45" customHeight="1" x14ac:dyDescent="0.2">
      <c r="B40" s="1"/>
    </row>
    <row r="41" spans="1:18" ht="60" customHeight="1" x14ac:dyDescent="0.2">
      <c r="B41" s="1"/>
    </row>
    <row r="42" spans="1:18" ht="30" customHeight="1" x14ac:dyDescent="0.2">
      <c r="B42" s="1"/>
    </row>
    <row r="43" spans="1:18" ht="30" customHeight="1" x14ac:dyDescent="0.2">
      <c r="B43" s="1"/>
    </row>
    <row r="44" spans="1:18" ht="15" customHeight="1" x14ac:dyDescent="0.2">
      <c r="B44" s="1"/>
    </row>
    <row r="45" spans="1:18" ht="14.45" customHeight="1" x14ac:dyDescent="0.2">
      <c r="B45" s="1"/>
    </row>
    <row r="46" spans="1:18" s="70" customFormat="1" ht="14.45" customHeight="1" x14ac:dyDescent="0.2">
      <c r="A46" s="69"/>
      <c r="B46" s="69"/>
      <c r="C46" s="69"/>
      <c r="D46" s="69"/>
      <c r="E46" s="69"/>
      <c r="F46" s="69"/>
      <c r="G46" s="69"/>
      <c r="H46" s="182"/>
      <c r="I46" s="69"/>
      <c r="R46" s="186"/>
    </row>
    <row r="47" spans="1:18" s="48" customFormat="1" ht="14.45" customHeight="1" x14ac:dyDescent="0.2">
      <c r="A47" s="47"/>
      <c r="B47" s="47"/>
      <c r="C47" s="47"/>
      <c r="D47" s="47"/>
      <c r="E47" s="47"/>
      <c r="F47" s="47"/>
      <c r="G47" s="47"/>
      <c r="H47" s="182"/>
      <c r="I47" s="47"/>
      <c r="R47" s="186"/>
    </row>
  </sheetData>
  <mergeCells count="22">
    <mergeCell ref="K3:S3"/>
    <mergeCell ref="K5:S5"/>
    <mergeCell ref="K19:S19"/>
    <mergeCell ref="K20:S20"/>
    <mergeCell ref="A4:I4"/>
    <mergeCell ref="K4:S4"/>
    <mergeCell ref="A3:I3"/>
    <mergeCell ref="A5:I5"/>
    <mergeCell ref="A18:I18"/>
    <mergeCell ref="A19:I19"/>
    <mergeCell ref="A20:I20"/>
    <mergeCell ref="A21:I21"/>
    <mergeCell ref="A22:I22"/>
    <mergeCell ref="A26:I26"/>
    <mergeCell ref="K18:S18"/>
    <mergeCell ref="K21:S21"/>
    <mergeCell ref="K22:S22"/>
    <mergeCell ref="A24:I24"/>
    <mergeCell ref="K24:S24"/>
    <mergeCell ref="K26:S26"/>
    <mergeCell ref="K25:S25"/>
    <mergeCell ref="A25:I25"/>
  </mergeCells>
  <hyperlinks>
    <hyperlink ref="A1" location="Indice!A1" display="Indice" xr:uid="{FD82FCE3-FBFD-4B06-8590-F493F688D8CB}"/>
  </hyperlink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S26"/>
  <sheetViews>
    <sheetView workbookViewId="0"/>
  </sheetViews>
  <sheetFormatPr baseColWidth="10" defaultRowHeight="15" x14ac:dyDescent="0.25"/>
  <cols>
    <col min="1" max="1" width="19.28515625" customWidth="1"/>
    <col min="2" max="2" width="12.28515625" customWidth="1"/>
    <col min="3" max="9" width="7.7109375" customWidth="1"/>
    <col min="11" max="11" width="19.28515625" customWidth="1"/>
    <col min="12" max="12" width="12.28515625" customWidth="1"/>
  </cols>
  <sheetData>
    <row r="1" spans="1:19" x14ac:dyDescent="0.25">
      <c r="A1" s="214" t="s">
        <v>231</v>
      </c>
    </row>
    <row r="2" spans="1:19" x14ac:dyDescent="0.25">
      <c r="A2" s="86"/>
    </row>
    <row r="3" spans="1:19" ht="28.9" customHeight="1" x14ac:dyDescent="0.25">
      <c r="A3" s="221" t="s">
        <v>177</v>
      </c>
      <c r="B3" s="221"/>
      <c r="C3" s="221"/>
      <c r="D3" s="221"/>
      <c r="E3" s="221"/>
      <c r="F3" s="221"/>
      <c r="G3" s="221"/>
      <c r="H3" s="221"/>
      <c r="I3" s="221"/>
      <c r="J3" s="78"/>
      <c r="K3" s="221" t="s">
        <v>178</v>
      </c>
      <c r="L3" s="221"/>
      <c r="M3" s="221"/>
      <c r="N3" s="221"/>
      <c r="O3" s="221"/>
      <c r="P3" s="221"/>
      <c r="Q3" s="221"/>
      <c r="R3" s="221"/>
      <c r="S3" s="221"/>
    </row>
    <row r="4" spans="1:19" ht="13.9" customHeight="1" x14ac:dyDescent="0.25">
      <c r="A4" s="221" t="s">
        <v>189</v>
      </c>
      <c r="B4" s="221"/>
      <c r="C4" s="221"/>
      <c r="D4" s="221"/>
      <c r="E4" s="221"/>
      <c r="F4" s="221"/>
      <c r="G4" s="221"/>
      <c r="H4" s="221"/>
      <c r="I4" s="221"/>
      <c r="J4" s="117"/>
      <c r="K4" s="221" t="s">
        <v>189</v>
      </c>
      <c r="L4" s="221"/>
      <c r="M4" s="221"/>
      <c r="N4" s="221"/>
      <c r="O4" s="221"/>
      <c r="P4" s="221"/>
      <c r="Q4" s="221"/>
      <c r="R4" s="221"/>
      <c r="S4" s="221"/>
    </row>
    <row r="5" spans="1:19" x14ac:dyDescent="0.25">
      <c r="A5" s="222" t="s">
        <v>221</v>
      </c>
      <c r="B5" s="222"/>
      <c r="C5" s="222"/>
      <c r="D5" s="222"/>
      <c r="E5" s="222"/>
      <c r="F5" s="222"/>
      <c r="G5" s="222"/>
      <c r="H5" s="222"/>
      <c r="I5" s="222"/>
      <c r="J5" s="78"/>
      <c r="K5" s="222" t="s">
        <v>110</v>
      </c>
      <c r="L5" s="222"/>
      <c r="M5" s="222"/>
      <c r="N5" s="222"/>
      <c r="O5" s="222"/>
      <c r="P5" s="222"/>
      <c r="Q5" s="222"/>
      <c r="R5" s="222"/>
      <c r="S5" s="222"/>
    </row>
    <row r="6" spans="1:19" ht="14.45" customHeight="1" x14ac:dyDescent="0.25">
      <c r="A6" s="73"/>
      <c r="B6" s="73"/>
      <c r="C6" s="12"/>
      <c r="D6" s="73"/>
      <c r="E6" s="73"/>
      <c r="F6" s="73"/>
      <c r="G6" s="77"/>
      <c r="H6" s="116"/>
      <c r="I6" s="77"/>
      <c r="J6" s="77"/>
      <c r="K6" s="82"/>
      <c r="L6" s="112"/>
      <c r="M6" s="12"/>
      <c r="N6" s="82"/>
      <c r="O6" s="82"/>
      <c r="P6" s="82"/>
      <c r="Q6" s="85"/>
      <c r="R6" s="116"/>
      <c r="S6" s="85"/>
    </row>
    <row r="7" spans="1:19" ht="14.45" customHeight="1" x14ac:dyDescent="0.25">
      <c r="A7" s="118"/>
      <c r="B7" s="4"/>
      <c r="C7" s="5">
        <v>2006</v>
      </c>
      <c r="D7" s="5">
        <v>2009</v>
      </c>
      <c r="E7" s="5">
        <v>2011</v>
      </c>
      <c r="F7" s="5">
        <v>2013</v>
      </c>
      <c r="G7" s="5">
        <v>2015</v>
      </c>
      <c r="H7" s="5">
        <v>2017</v>
      </c>
      <c r="I7" s="119">
        <v>2020</v>
      </c>
      <c r="J7" s="6"/>
      <c r="K7" s="118"/>
      <c r="L7" s="4"/>
      <c r="M7" s="5">
        <v>2006</v>
      </c>
      <c r="N7" s="5">
        <v>2009</v>
      </c>
      <c r="O7" s="5">
        <v>2011</v>
      </c>
      <c r="P7" s="5">
        <v>2013</v>
      </c>
      <c r="Q7" s="5">
        <v>2015</v>
      </c>
      <c r="R7" s="5">
        <v>2017</v>
      </c>
      <c r="S7" s="119">
        <v>2020</v>
      </c>
    </row>
    <row r="8" spans="1:19" ht="14.45" customHeight="1" x14ac:dyDescent="0.25">
      <c r="A8" s="91"/>
      <c r="B8" s="113"/>
      <c r="C8" s="113"/>
      <c r="D8" s="113"/>
      <c r="E8" s="113"/>
      <c r="F8" s="113"/>
      <c r="G8" s="116"/>
      <c r="H8" s="116"/>
      <c r="I8" s="49"/>
      <c r="J8" s="78"/>
      <c r="K8" s="91"/>
      <c r="L8" s="184"/>
      <c r="M8" s="184"/>
      <c r="N8" s="184"/>
      <c r="O8" s="184"/>
      <c r="P8" s="184"/>
      <c r="Q8" s="116"/>
      <c r="R8" s="116"/>
      <c r="S8" s="49"/>
    </row>
    <row r="9" spans="1:19" ht="14.45" customHeight="1" x14ac:dyDescent="0.25">
      <c r="A9" s="57" t="s">
        <v>39</v>
      </c>
      <c r="B9" s="97" t="s">
        <v>98</v>
      </c>
      <c r="C9" s="101">
        <v>24.276916705403909</v>
      </c>
      <c r="D9" s="101">
        <v>24.976338484945426</v>
      </c>
      <c r="E9" s="101">
        <v>24.515914058594053</v>
      </c>
      <c r="F9" s="101">
        <v>24.030866784896507</v>
      </c>
      <c r="G9" s="101">
        <v>24.139042851047034</v>
      </c>
      <c r="H9" s="101">
        <v>24.640463466608615</v>
      </c>
      <c r="I9" s="166">
        <v>30.831671144677991</v>
      </c>
      <c r="J9" s="78"/>
      <c r="K9" s="57" t="s">
        <v>39</v>
      </c>
      <c r="L9" s="97" t="s">
        <v>98</v>
      </c>
      <c r="M9" s="99">
        <v>3912221</v>
      </c>
      <c r="N9" s="99">
        <v>4141785</v>
      </c>
      <c r="O9" s="99">
        <v>4153317</v>
      </c>
      <c r="P9" s="99">
        <v>4146819</v>
      </c>
      <c r="Q9" s="99">
        <v>4231468</v>
      </c>
      <c r="R9" s="99">
        <v>4382884</v>
      </c>
      <c r="S9" s="128">
        <v>6022190</v>
      </c>
    </row>
    <row r="10" spans="1:19" ht="14.45" customHeight="1" x14ac:dyDescent="0.25">
      <c r="A10" s="57"/>
      <c r="B10" s="97" t="s">
        <v>66</v>
      </c>
      <c r="C10" s="101">
        <v>0.32535017232470648</v>
      </c>
      <c r="D10" s="101">
        <v>0.36615673417930933</v>
      </c>
      <c r="E10" s="101">
        <v>0.4822441897234046</v>
      </c>
      <c r="F10" s="101">
        <v>0.34270516838627235</v>
      </c>
      <c r="G10" s="101">
        <v>0.27388622238165172</v>
      </c>
      <c r="H10" s="101">
        <v>0.28811320805714569</v>
      </c>
      <c r="I10" s="166">
        <v>0.37532595141791236</v>
      </c>
      <c r="J10" s="78"/>
      <c r="K10" s="57"/>
      <c r="L10" s="97" t="s">
        <v>66</v>
      </c>
      <c r="M10" s="99">
        <v>57960.399568835572</v>
      </c>
      <c r="N10" s="99">
        <v>64076.139231870824</v>
      </c>
      <c r="O10" s="99">
        <v>120754.85429271495</v>
      </c>
      <c r="P10" s="99">
        <v>77366.823518583915</v>
      </c>
      <c r="Q10" s="99">
        <v>56375.860849389246</v>
      </c>
      <c r="R10" s="99">
        <v>60302.646178838339</v>
      </c>
      <c r="S10" s="128">
        <v>74667.298221948295</v>
      </c>
    </row>
    <row r="11" spans="1:19" ht="14.45" customHeight="1" x14ac:dyDescent="0.25">
      <c r="A11" s="57" t="s">
        <v>40</v>
      </c>
      <c r="B11" s="97" t="s">
        <v>98</v>
      </c>
      <c r="C11" s="101">
        <v>23.563003448405748</v>
      </c>
      <c r="D11" s="101">
        <v>23.531428733386058</v>
      </c>
      <c r="E11" s="101">
        <v>23.561578177838669</v>
      </c>
      <c r="F11" s="101">
        <v>22.694293576130438</v>
      </c>
      <c r="G11" s="101">
        <v>22.229873425231439</v>
      </c>
      <c r="H11" s="101">
        <v>22.869069153888294</v>
      </c>
      <c r="I11" s="166">
        <v>26.548907256016648</v>
      </c>
      <c r="J11" s="78"/>
      <c r="K11" s="57" t="s">
        <v>40</v>
      </c>
      <c r="L11" s="97" t="s">
        <v>98</v>
      </c>
      <c r="M11" s="99">
        <v>3797174</v>
      </c>
      <c r="N11" s="99">
        <v>3902178</v>
      </c>
      <c r="O11" s="99">
        <v>3991640</v>
      </c>
      <c r="P11" s="99">
        <v>3916177</v>
      </c>
      <c r="Q11" s="99">
        <v>3896799</v>
      </c>
      <c r="R11" s="99">
        <v>4067800</v>
      </c>
      <c r="S11" s="128">
        <v>5185660</v>
      </c>
    </row>
    <row r="12" spans="1:19" ht="14.45" customHeight="1" x14ac:dyDescent="0.25">
      <c r="A12" s="57"/>
      <c r="B12" s="97" t="s">
        <v>66</v>
      </c>
      <c r="C12" s="101">
        <v>0.36188441044201497</v>
      </c>
      <c r="D12" s="101">
        <v>0.39524772297467131</v>
      </c>
      <c r="E12" s="101">
        <v>0.45230000330926856</v>
      </c>
      <c r="F12" s="101">
        <v>0.37528285177850362</v>
      </c>
      <c r="G12" s="101">
        <v>0.30065731296252685</v>
      </c>
      <c r="H12" s="101">
        <v>0.33007550000995034</v>
      </c>
      <c r="I12" s="166">
        <v>0.35953566467088321</v>
      </c>
      <c r="J12" s="78"/>
      <c r="K12" s="57"/>
      <c r="L12" s="97" t="s">
        <v>66</v>
      </c>
      <c r="M12" s="99">
        <v>66069.750321497573</v>
      </c>
      <c r="N12" s="99">
        <v>73018.908338314635</v>
      </c>
      <c r="O12" s="99">
        <v>125370.63514331781</v>
      </c>
      <c r="P12" s="99">
        <v>77704.977808861455</v>
      </c>
      <c r="Q12" s="99">
        <v>60899.06345491625</v>
      </c>
      <c r="R12" s="99">
        <v>67722.553209495542</v>
      </c>
      <c r="S12" s="128">
        <v>75667.812952010616</v>
      </c>
    </row>
    <row r="13" spans="1:19" ht="14.45" customHeight="1" x14ac:dyDescent="0.25">
      <c r="A13" s="57" t="s">
        <v>55</v>
      </c>
      <c r="B13" s="97" t="s">
        <v>98</v>
      </c>
      <c r="C13" s="101">
        <v>22.035722904578925</v>
      </c>
      <c r="D13" s="101">
        <v>20.589905163984326</v>
      </c>
      <c r="E13" s="101">
        <v>20.689433107593214</v>
      </c>
      <c r="F13" s="101">
        <v>19.589853374021274</v>
      </c>
      <c r="G13" s="101">
        <v>19.504094797587619</v>
      </c>
      <c r="H13" s="101">
        <v>19.43369960124457</v>
      </c>
      <c r="I13" s="166">
        <v>21.301928889726241</v>
      </c>
      <c r="J13" s="78"/>
      <c r="K13" s="57" t="s">
        <v>55</v>
      </c>
      <c r="L13" s="97" t="s">
        <v>98</v>
      </c>
      <c r="M13" s="99">
        <v>3551053</v>
      </c>
      <c r="N13" s="99">
        <v>3414390</v>
      </c>
      <c r="O13" s="99">
        <v>3505061</v>
      </c>
      <c r="P13" s="99">
        <v>3380468</v>
      </c>
      <c r="Q13" s="99">
        <v>3418982</v>
      </c>
      <c r="R13" s="99">
        <v>3456739</v>
      </c>
      <c r="S13" s="128">
        <v>4160795</v>
      </c>
    </row>
    <row r="14" spans="1:19" ht="14.45" customHeight="1" x14ac:dyDescent="0.25">
      <c r="A14" s="57"/>
      <c r="B14" s="97" t="s">
        <v>66</v>
      </c>
      <c r="C14" s="101">
        <v>0.35756795838765149</v>
      </c>
      <c r="D14" s="101">
        <v>0.36929228715775464</v>
      </c>
      <c r="E14" s="101">
        <v>0.43420339667115421</v>
      </c>
      <c r="F14" s="101">
        <v>0.35048473879888992</v>
      </c>
      <c r="G14" s="101">
        <v>0.28366461936915771</v>
      </c>
      <c r="H14" s="101">
        <v>0.30731104443186086</v>
      </c>
      <c r="I14" s="166">
        <v>0.31714342709330662</v>
      </c>
      <c r="J14" s="78"/>
      <c r="K14" s="57"/>
      <c r="L14" s="97" t="s">
        <v>66</v>
      </c>
      <c r="M14" s="99">
        <v>64721.846985717835</v>
      </c>
      <c r="N14" s="99">
        <v>68134.16886514223</v>
      </c>
      <c r="O14" s="99">
        <v>118931.01641523388</v>
      </c>
      <c r="P14" s="99">
        <v>71716.940079957581</v>
      </c>
      <c r="Q14" s="99">
        <v>57721.501964663294</v>
      </c>
      <c r="R14" s="99">
        <v>63020.053</v>
      </c>
      <c r="S14" s="128">
        <v>66901.290959967053</v>
      </c>
    </row>
    <row r="15" spans="1:19" ht="14.45" customHeight="1" x14ac:dyDescent="0.25">
      <c r="A15" s="57" t="s">
        <v>107</v>
      </c>
      <c r="B15" s="97" t="s">
        <v>98</v>
      </c>
      <c r="C15" s="101">
        <v>21.735784642155689</v>
      </c>
      <c r="D15" s="101">
        <v>20.422732301201815</v>
      </c>
      <c r="E15" s="101">
        <v>20.110711627377103</v>
      </c>
      <c r="F15" s="101">
        <v>19.672136752552806</v>
      </c>
      <c r="G15" s="101">
        <v>19.260728734777143</v>
      </c>
      <c r="H15" s="101">
        <v>19.653530060474459</v>
      </c>
      <c r="I15" s="166">
        <v>21.065573854420943</v>
      </c>
      <c r="J15" s="78"/>
      <c r="K15" s="57" t="s">
        <v>107</v>
      </c>
      <c r="L15" s="97" t="s">
        <v>98</v>
      </c>
      <c r="M15" s="99">
        <v>3502718</v>
      </c>
      <c r="N15" s="99">
        <v>3386668</v>
      </c>
      <c r="O15" s="99">
        <v>3407018</v>
      </c>
      <c r="P15" s="99">
        <v>3394667</v>
      </c>
      <c r="Q15" s="99">
        <v>3376321</v>
      </c>
      <c r="R15" s="99">
        <v>3495841</v>
      </c>
      <c r="S15" s="128">
        <v>4114629</v>
      </c>
    </row>
    <row r="16" spans="1:19" ht="14.45" customHeight="1" x14ac:dyDescent="0.25">
      <c r="A16" s="57"/>
      <c r="B16" s="97" t="s">
        <v>66</v>
      </c>
      <c r="C16" s="101">
        <v>0.36131873935444153</v>
      </c>
      <c r="D16" s="101">
        <v>0.37840860071433408</v>
      </c>
      <c r="E16" s="101">
        <v>0.46682176749209148</v>
      </c>
      <c r="F16" s="101">
        <v>0.36398173618062085</v>
      </c>
      <c r="G16" s="101">
        <v>0.29616939007457632</v>
      </c>
      <c r="H16" s="101">
        <v>0.33680402625299038</v>
      </c>
      <c r="I16" s="166">
        <v>0.32730757306533853</v>
      </c>
      <c r="J16" s="78"/>
      <c r="K16" s="57"/>
      <c r="L16" s="97" t="s">
        <v>66</v>
      </c>
      <c r="M16" s="99">
        <v>64776.511767776567</v>
      </c>
      <c r="N16" s="99">
        <v>71419.3115795583</v>
      </c>
      <c r="O16" s="99">
        <v>112957.9556162615</v>
      </c>
      <c r="P16" s="99">
        <v>72025.108382469596</v>
      </c>
      <c r="Q16" s="99">
        <v>60485.088343589152</v>
      </c>
      <c r="R16" s="99">
        <v>68522.704315924464</v>
      </c>
      <c r="S16" s="128">
        <v>70009.631744324448</v>
      </c>
    </row>
    <row r="17" spans="1:19" ht="14.45" customHeight="1" x14ac:dyDescent="0.25">
      <c r="A17" s="121"/>
      <c r="B17" s="122"/>
      <c r="C17" s="7"/>
      <c r="D17" s="7"/>
      <c r="E17" s="7"/>
      <c r="F17" s="7"/>
      <c r="G17" s="8"/>
      <c r="H17" s="8"/>
      <c r="I17" s="35"/>
      <c r="J17" s="78"/>
      <c r="K17" s="121"/>
      <c r="L17" s="7"/>
      <c r="M17" s="7"/>
      <c r="N17" s="7"/>
      <c r="O17" s="7"/>
      <c r="P17" s="7"/>
      <c r="Q17" s="8"/>
      <c r="R17" s="8"/>
      <c r="S17" s="35"/>
    </row>
    <row r="18" spans="1:19" ht="58.9" customHeight="1" x14ac:dyDescent="0.25">
      <c r="A18" s="219" t="s">
        <v>43</v>
      </c>
      <c r="B18" s="219"/>
      <c r="C18" s="219"/>
      <c r="D18" s="219"/>
      <c r="E18" s="219"/>
      <c r="F18" s="219"/>
      <c r="G18" s="219"/>
      <c r="H18" s="219"/>
      <c r="I18" s="219"/>
      <c r="J18" s="78"/>
      <c r="K18" s="219" t="s">
        <v>43</v>
      </c>
      <c r="L18" s="219"/>
      <c r="M18" s="219"/>
      <c r="N18" s="219"/>
      <c r="O18" s="219"/>
      <c r="P18" s="219"/>
      <c r="Q18" s="219"/>
      <c r="R18" s="219"/>
      <c r="S18" s="219"/>
    </row>
    <row r="19" spans="1:19" ht="70.150000000000006" customHeight="1" x14ac:dyDescent="0.25">
      <c r="A19" s="218" t="s">
        <v>44</v>
      </c>
      <c r="B19" s="218"/>
      <c r="C19" s="218"/>
      <c r="D19" s="218"/>
      <c r="E19" s="218"/>
      <c r="F19" s="218"/>
      <c r="G19" s="218"/>
      <c r="H19" s="218"/>
      <c r="I19" s="218"/>
      <c r="J19" s="78"/>
      <c r="K19" s="218" t="s">
        <v>44</v>
      </c>
      <c r="L19" s="218"/>
      <c r="M19" s="218"/>
      <c r="N19" s="218"/>
      <c r="O19" s="218"/>
      <c r="P19" s="218"/>
      <c r="Q19" s="218"/>
      <c r="R19" s="218"/>
      <c r="S19" s="218"/>
    </row>
    <row r="20" spans="1:19" ht="28.9" customHeight="1" x14ac:dyDescent="0.25">
      <c r="A20" s="218" t="s">
        <v>57</v>
      </c>
      <c r="B20" s="218"/>
      <c r="C20" s="218"/>
      <c r="D20" s="218"/>
      <c r="E20" s="218"/>
      <c r="F20" s="218"/>
      <c r="G20" s="218"/>
      <c r="H20" s="218"/>
      <c r="I20" s="218"/>
      <c r="J20" s="78"/>
      <c r="K20" s="218" t="s">
        <v>57</v>
      </c>
      <c r="L20" s="218"/>
      <c r="M20" s="218"/>
      <c r="N20" s="218"/>
      <c r="O20" s="218"/>
      <c r="P20" s="218"/>
      <c r="Q20" s="218"/>
      <c r="R20" s="218"/>
      <c r="S20" s="218"/>
    </row>
    <row r="21" spans="1:19" ht="70.150000000000006" customHeight="1" x14ac:dyDescent="0.25">
      <c r="A21" s="218" t="s">
        <v>106</v>
      </c>
      <c r="B21" s="218"/>
      <c r="C21" s="218"/>
      <c r="D21" s="218"/>
      <c r="E21" s="218"/>
      <c r="F21" s="218"/>
      <c r="G21" s="218"/>
      <c r="H21" s="218"/>
      <c r="I21" s="218"/>
      <c r="J21" s="74"/>
      <c r="K21" s="218" t="s">
        <v>106</v>
      </c>
      <c r="L21" s="218"/>
      <c r="M21" s="218"/>
      <c r="N21" s="218"/>
      <c r="O21" s="218"/>
      <c r="P21" s="218"/>
      <c r="Q21" s="218"/>
      <c r="R21" s="218"/>
      <c r="S21" s="218"/>
    </row>
    <row r="22" spans="1:19" ht="14.45" customHeight="1" x14ac:dyDescent="0.25">
      <c r="A22" s="220" t="s">
        <v>224</v>
      </c>
      <c r="B22" s="220"/>
      <c r="C22" s="220"/>
      <c r="D22" s="220"/>
      <c r="E22" s="220"/>
      <c r="F22" s="220"/>
      <c r="G22" s="220"/>
      <c r="H22" s="220"/>
      <c r="I22" s="220"/>
      <c r="J22" s="201"/>
      <c r="K22" s="220" t="s">
        <v>224</v>
      </c>
      <c r="L22" s="220"/>
      <c r="M22" s="220"/>
      <c r="N22" s="220"/>
      <c r="O22" s="220"/>
      <c r="P22" s="220"/>
      <c r="Q22" s="220"/>
      <c r="R22" s="220"/>
      <c r="S22" s="220"/>
    </row>
    <row r="23" spans="1:19" ht="14.45" customHeight="1" x14ac:dyDescent="0.25">
      <c r="A23" s="220" t="s">
        <v>225</v>
      </c>
      <c r="B23" s="220"/>
      <c r="C23" s="220"/>
      <c r="D23" s="220"/>
      <c r="E23" s="220"/>
      <c r="F23" s="220"/>
      <c r="G23" s="220"/>
      <c r="H23" s="220"/>
      <c r="I23" s="220"/>
      <c r="J23" s="213"/>
      <c r="K23" s="220" t="s">
        <v>225</v>
      </c>
      <c r="L23" s="220"/>
      <c r="M23" s="220"/>
      <c r="N23" s="220"/>
      <c r="O23" s="220"/>
      <c r="P23" s="220"/>
      <c r="Q23" s="220"/>
      <c r="R23" s="220"/>
      <c r="S23" s="220"/>
    </row>
    <row r="24" spans="1:19" ht="78" customHeight="1" x14ac:dyDescent="0.25">
      <c r="A24" s="220" t="s">
        <v>223</v>
      </c>
      <c r="B24" s="220"/>
      <c r="C24" s="220"/>
      <c r="D24" s="220"/>
      <c r="E24" s="220"/>
      <c r="F24" s="220"/>
      <c r="G24" s="220"/>
      <c r="H24" s="220"/>
      <c r="I24" s="220"/>
      <c r="J24" s="211"/>
      <c r="K24" s="220" t="s">
        <v>223</v>
      </c>
      <c r="L24" s="220"/>
      <c r="M24" s="220"/>
      <c r="N24" s="220"/>
      <c r="O24" s="220"/>
      <c r="P24" s="220"/>
      <c r="Q24" s="220"/>
      <c r="R24" s="220"/>
      <c r="S24" s="220"/>
    </row>
    <row r="25" spans="1:19" ht="91.5" customHeight="1" x14ac:dyDescent="0.25">
      <c r="A25" s="220" t="s">
        <v>229</v>
      </c>
      <c r="B25" s="220"/>
      <c r="C25" s="220"/>
      <c r="D25" s="220"/>
      <c r="E25" s="220"/>
      <c r="F25" s="220"/>
      <c r="G25" s="220"/>
      <c r="H25" s="220"/>
      <c r="I25" s="220"/>
      <c r="J25" s="211"/>
      <c r="K25" s="220" t="s">
        <v>229</v>
      </c>
      <c r="L25" s="220"/>
      <c r="M25" s="220"/>
      <c r="N25" s="220"/>
      <c r="O25" s="220"/>
      <c r="P25" s="220"/>
      <c r="Q25" s="220"/>
      <c r="R25" s="220"/>
      <c r="S25" s="220"/>
    </row>
    <row r="26" spans="1:19" x14ac:dyDescent="0.25">
      <c r="A26" s="220" t="s">
        <v>228</v>
      </c>
      <c r="B26" s="220"/>
      <c r="C26" s="220"/>
      <c r="D26" s="220"/>
      <c r="E26" s="220"/>
      <c r="F26" s="220"/>
      <c r="G26" s="220"/>
      <c r="H26" s="220"/>
      <c r="I26" s="220"/>
      <c r="K26" s="220" t="s">
        <v>228</v>
      </c>
      <c r="L26" s="220"/>
      <c r="M26" s="220"/>
      <c r="N26" s="220"/>
      <c r="O26" s="220"/>
      <c r="P26" s="220"/>
      <c r="Q26" s="220"/>
      <c r="R26" s="220"/>
      <c r="S26" s="220"/>
    </row>
  </sheetData>
  <mergeCells count="24">
    <mergeCell ref="A3:I3"/>
    <mergeCell ref="A5:I5"/>
    <mergeCell ref="A18:I18"/>
    <mergeCell ref="A19:I19"/>
    <mergeCell ref="A20:I20"/>
    <mergeCell ref="A4:I4"/>
    <mergeCell ref="K3:S3"/>
    <mergeCell ref="K5:S5"/>
    <mergeCell ref="K18:S18"/>
    <mergeCell ref="K19:S19"/>
    <mergeCell ref="K4:S4"/>
    <mergeCell ref="A26:I26"/>
    <mergeCell ref="K24:S24"/>
    <mergeCell ref="K25:S25"/>
    <mergeCell ref="K26:S26"/>
    <mergeCell ref="K20:S20"/>
    <mergeCell ref="K21:S21"/>
    <mergeCell ref="K22:S22"/>
    <mergeCell ref="K23:S23"/>
    <mergeCell ref="A21:I21"/>
    <mergeCell ref="A22:I22"/>
    <mergeCell ref="A23:I23"/>
    <mergeCell ref="A24:I24"/>
    <mergeCell ref="A25:I25"/>
  </mergeCells>
  <hyperlinks>
    <hyperlink ref="A1" location="Indice!A1" display="Indice" xr:uid="{B2ED42AE-E59F-41B6-907D-91180B8AA974}"/>
  </hyperlinks>
  <pageMargins left="0.7" right="0.7" top="0.75" bottom="0.75" header="0.3" footer="0.3"/>
  <pageSetup orientation="portrait" verticalDpi="120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U45"/>
  <sheetViews>
    <sheetView workbookViewId="0"/>
  </sheetViews>
  <sheetFormatPr baseColWidth="10" defaultRowHeight="15" x14ac:dyDescent="0.25"/>
  <cols>
    <col min="1" max="1" width="19.28515625" customWidth="1"/>
    <col min="2" max="2" width="8.7109375" customWidth="1"/>
    <col min="3" max="3" width="12.28515625" customWidth="1"/>
    <col min="4" max="10" width="7.7109375" customWidth="1"/>
    <col min="12" max="12" width="19.28515625" customWidth="1"/>
    <col min="13" max="13" width="8.7109375" customWidth="1"/>
    <col min="14" max="14" width="12.28515625" customWidth="1"/>
  </cols>
  <sheetData>
    <row r="1" spans="1:21" x14ac:dyDescent="0.25">
      <c r="A1" s="214" t="s">
        <v>231</v>
      </c>
    </row>
    <row r="2" spans="1:21" x14ac:dyDescent="0.25">
      <c r="A2" s="86"/>
    </row>
    <row r="3" spans="1:21" ht="27.6" customHeight="1" x14ac:dyDescent="0.25">
      <c r="A3" s="221" t="s">
        <v>179</v>
      </c>
      <c r="B3" s="221"/>
      <c r="C3" s="221"/>
      <c r="D3" s="221"/>
      <c r="E3" s="221"/>
      <c r="F3" s="221"/>
      <c r="G3" s="221"/>
      <c r="H3" s="221"/>
      <c r="I3" s="221"/>
      <c r="J3" s="221"/>
      <c r="K3" s="78"/>
      <c r="L3" s="221" t="s">
        <v>180</v>
      </c>
      <c r="M3" s="221"/>
      <c r="N3" s="221"/>
      <c r="O3" s="221"/>
      <c r="P3" s="221"/>
      <c r="Q3" s="221"/>
      <c r="R3" s="221"/>
      <c r="S3" s="221"/>
      <c r="T3" s="221"/>
      <c r="U3" s="221"/>
    </row>
    <row r="4" spans="1:21" ht="13.9" customHeight="1" x14ac:dyDescent="0.25">
      <c r="A4" s="221" t="s">
        <v>189</v>
      </c>
      <c r="B4" s="221"/>
      <c r="C4" s="221"/>
      <c r="D4" s="221"/>
      <c r="E4" s="221"/>
      <c r="F4" s="221"/>
      <c r="G4" s="221"/>
      <c r="H4" s="221"/>
      <c r="I4" s="221"/>
      <c r="J4" s="221"/>
      <c r="K4" s="117"/>
      <c r="L4" s="221" t="s">
        <v>189</v>
      </c>
      <c r="M4" s="221"/>
      <c r="N4" s="221"/>
      <c r="O4" s="221"/>
      <c r="P4" s="221"/>
      <c r="Q4" s="221"/>
      <c r="R4" s="221"/>
      <c r="S4" s="221"/>
      <c r="T4" s="221"/>
      <c r="U4" s="221"/>
    </row>
    <row r="5" spans="1:21" x14ac:dyDescent="0.25">
      <c r="A5" s="224" t="s">
        <v>112</v>
      </c>
      <c r="B5" s="224"/>
      <c r="C5" s="224"/>
      <c r="D5" s="224"/>
      <c r="E5" s="224"/>
      <c r="F5" s="224"/>
      <c r="G5" s="224"/>
      <c r="H5" s="224"/>
      <c r="I5" s="224"/>
      <c r="J5" s="224"/>
      <c r="K5" s="78"/>
      <c r="L5" s="224" t="s">
        <v>113</v>
      </c>
      <c r="M5" s="224"/>
      <c r="N5" s="224"/>
      <c r="O5" s="224"/>
      <c r="P5" s="224"/>
      <c r="Q5" s="224"/>
      <c r="R5" s="224"/>
      <c r="S5" s="224"/>
      <c r="T5" s="224"/>
      <c r="U5" s="224"/>
    </row>
    <row r="6" spans="1:21" x14ac:dyDescent="0.25">
      <c r="A6" s="75"/>
      <c r="B6" s="75"/>
      <c r="C6" s="75"/>
      <c r="D6" s="75"/>
      <c r="E6" s="75"/>
      <c r="F6" s="75"/>
      <c r="G6" s="75"/>
      <c r="H6" s="78"/>
      <c r="I6" s="186"/>
      <c r="J6" s="78"/>
      <c r="K6" s="78"/>
      <c r="L6" s="83"/>
      <c r="M6" s="83"/>
      <c r="N6" s="113"/>
      <c r="O6" s="83"/>
      <c r="P6" s="83"/>
      <c r="Q6" s="83"/>
      <c r="R6" s="83"/>
      <c r="S6" s="84"/>
      <c r="T6" s="186"/>
      <c r="U6" s="84"/>
    </row>
    <row r="7" spans="1:21" x14ac:dyDescent="0.25">
      <c r="A7" s="118"/>
      <c r="B7" s="4"/>
      <c r="C7" s="4"/>
      <c r="D7" s="5">
        <v>2006</v>
      </c>
      <c r="E7" s="5">
        <v>2009</v>
      </c>
      <c r="F7" s="5">
        <v>2011</v>
      </c>
      <c r="G7" s="5">
        <v>2013</v>
      </c>
      <c r="H7" s="5">
        <v>2015</v>
      </c>
      <c r="I7" s="5">
        <v>2017</v>
      </c>
      <c r="J7" s="119">
        <v>2020</v>
      </c>
      <c r="K7" s="78"/>
      <c r="L7" s="118"/>
      <c r="M7" s="4"/>
      <c r="N7" s="4"/>
      <c r="O7" s="5">
        <v>2006</v>
      </c>
      <c r="P7" s="5">
        <v>2009</v>
      </c>
      <c r="Q7" s="5">
        <v>2011</v>
      </c>
      <c r="R7" s="5">
        <v>2013</v>
      </c>
      <c r="S7" s="5">
        <v>2015</v>
      </c>
      <c r="T7" s="5">
        <v>2017</v>
      </c>
      <c r="U7" s="119">
        <v>2020</v>
      </c>
    </row>
    <row r="8" spans="1:21" ht="14.45" customHeight="1" x14ac:dyDescent="0.25">
      <c r="A8" s="91"/>
      <c r="B8" s="113"/>
      <c r="C8" s="113"/>
      <c r="D8" s="113"/>
      <c r="E8" s="113"/>
      <c r="F8" s="113"/>
      <c r="G8" s="113"/>
      <c r="H8" s="116"/>
      <c r="I8" s="116"/>
      <c r="J8" s="49"/>
      <c r="K8" s="78"/>
      <c r="L8" s="91"/>
      <c r="M8" s="113"/>
      <c r="N8" s="113"/>
      <c r="O8" s="113"/>
      <c r="P8" s="113"/>
      <c r="Q8" s="113"/>
      <c r="R8" s="113"/>
      <c r="S8" s="116"/>
      <c r="T8" s="116"/>
      <c r="U8" s="49"/>
    </row>
    <row r="9" spans="1:21" ht="14.45" customHeight="1" x14ac:dyDescent="0.25">
      <c r="A9" s="57" t="s">
        <v>39</v>
      </c>
      <c r="B9" s="10" t="s">
        <v>130</v>
      </c>
      <c r="C9" s="97" t="s">
        <v>98</v>
      </c>
      <c r="D9" s="167">
        <v>22.067869824870307</v>
      </c>
      <c r="E9" s="167">
        <v>23.095778203346228</v>
      </c>
      <c r="F9" s="168">
        <v>23.029680091251322</v>
      </c>
      <c r="G9" s="167">
        <v>22.313113105853532</v>
      </c>
      <c r="H9" s="168">
        <v>22.549044983992648</v>
      </c>
      <c r="I9" s="168">
        <v>23.017975268070881</v>
      </c>
      <c r="J9" s="132">
        <v>29.775158146238873</v>
      </c>
      <c r="K9" s="46"/>
      <c r="L9" s="57" t="s">
        <v>39</v>
      </c>
      <c r="M9" s="10" t="s">
        <v>130</v>
      </c>
      <c r="N9" s="97" t="s">
        <v>98</v>
      </c>
      <c r="O9" s="123">
        <v>3098731</v>
      </c>
      <c r="P9" s="123">
        <v>3340887</v>
      </c>
      <c r="Q9" s="124">
        <v>3403649</v>
      </c>
      <c r="R9" s="123">
        <v>3359741</v>
      </c>
      <c r="S9" s="124">
        <v>3449828</v>
      </c>
      <c r="T9" s="124">
        <v>3575000</v>
      </c>
      <c r="U9" s="161">
        <v>5148316</v>
      </c>
    </row>
    <row r="10" spans="1:21" ht="14.45" customHeight="1" x14ac:dyDescent="0.25">
      <c r="A10" s="91"/>
      <c r="B10" s="10"/>
      <c r="C10" s="97" t="s">
        <v>66</v>
      </c>
      <c r="D10" s="167">
        <v>0.36206897802004456</v>
      </c>
      <c r="E10" s="167">
        <v>0.39545530977561238</v>
      </c>
      <c r="F10" s="167">
        <v>0.53288118437165388</v>
      </c>
      <c r="G10" s="167">
        <v>0.36623431650361293</v>
      </c>
      <c r="H10" s="167">
        <v>0.29402357076167068</v>
      </c>
      <c r="I10" s="167">
        <v>0.31107673967257016</v>
      </c>
      <c r="J10" s="132">
        <v>0.40381997603563308</v>
      </c>
      <c r="K10" s="46"/>
      <c r="L10" s="91"/>
      <c r="M10" s="10"/>
      <c r="N10" s="97" t="s">
        <v>66</v>
      </c>
      <c r="O10" s="123">
        <v>56429.672029232053</v>
      </c>
      <c r="P10" s="123">
        <v>59874.180969586225</v>
      </c>
      <c r="Q10" s="123">
        <v>118211.20120295993</v>
      </c>
      <c r="R10" s="123">
        <v>74104.872043180498</v>
      </c>
      <c r="S10" s="123">
        <v>51438.283220709724</v>
      </c>
      <c r="T10" s="123">
        <v>54921.286894181787</v>
      </c>
      <c r="U10" s="161">
        <v>69091.591622512409</v>
      </c>
    </row>
    <row r="11" spans="1:21" ht="14.45" customHeight="1" x14ac:dyDescent="0.25">
      <c r="A11" s="91"/>
      <c r="B11" s="10" t="s">
        <v>67</v>
      </c>
      <c r="C11" s="97" t="s">
        <v>98</v>
      </c>
      <c r="D11" s="167">
        <v>39.239113604780336</v>
      </c>
      <c r="E11" s="167">
        <v>37.82322074808841</v>
      </c>
      <c r="F11" s="168">
        <v>34.676221189800863</v>
      </c>
      <c r="G11" s="167">
        <v>35.79303037331114</v>
      </c>
      <c r="H11" s="168">
        <v>35.045777773792338</v>
      </c>
      <c r="I11" s="168">
        <v>35.810397499295213</v>
      </c>
      <c r="J11" s="132">
        <v>38.980247457666437</v>
      </c>
      <c r="K11" s="46"/>
      <c r="L11" s="91"/>
      <c r="M11" s="10" t="s">
        <v>67</v>
      </c>
      <c r="N11" s="97" t="s">
        <v>98</v>
      </c>
      <c r="O11" s="123">
        <v>813490</v>
      </c>
      <c r="P11" s="123">
        <v>800898</v>
      </c>
      <c r="Q11" s="124">
        <v>749668</v>
      </c>
      <c r="R11" s="123">
        <v>787078</v>
      </c>
      <c r="S11" s="124">
        <v>781640</v>
      </c>
      <c r="T11" s="124">
        <v>807884</v>
      </c>
      <c r="U11" s="161">
        <v>873874</v>
      </c>
    </row>
    <row r="12" spans="1:21" ht="14.45" customHeight="1" x14ac:dyDescent="0.25">
      <c r="A12" s="91"/>
      <c r="B12" s="10"/>
      <c r="C12" s="97" t="s">
        <v>66</v>
      </c>
      <c r="D12" s="167">
        <v>0.56322103743993035</v>
      </c>
      <c r="E12" s="167">
        <v>1.0912050583016091</v>
      </c>
      <c r="F12" s="167">
        <v>0.7153711729574076</v>
      </c>
      <c r="G12" s="167">
        <v>0.78044771437169058</v>
      </c>
      <c r="H12" s="167">
        <v>0.64801700107469606</v>
      </c>
      <c r="I12" s="167">
        <v>0.67313132173842627</v>
      </c>
      <c r="J12" s="132">
        <v>0.90258349412641903</v>
      </c>
      <c r="K12" s="46"/>
      <c r="L12" s="91"/>
      <c r="M12" s="10"/>
      <c r="N12" s="97" t="s">
        <v>66</v>
      </c>
      <c r="O12" s="123">
        <v>13232.565618668999</v>
      </c>
      <c r="P12" s="123">
        <v>22821.789414577757</v>
      </c>
      <c r="Q12" s="123">
        <v>24654.548168809422</v>
      </c>
      <c r="R12" s="123">
        <v>22881.385328898963</v>
      </c>
      <c r="S12" s="123">
        <v>23072.509742456517</v>
      </c>
      <c r="T12" s="123">
        <v>24901.031746840184</v>
      </c>
      <c r="U12" s="161">
        <v>28311.788902033964</v>
      </c>
    </row>
    <row r="13" spans="1:21" ht="14.45" customHeight="1" x14ac:dyDescent="0.25">
      <c r="A13" s="91"/>
      <c r="B13" s="10" t="s">
        <v>4</v>
      </c>
      <c r="C13" s="97" t="s">
        <v>98</v>
      </c>
      <c r="D13" s="168">
        <v>24.276916705403909</v>
      </c>
      <c r="E13" s="168">
        <v>24.976338484945426</v>
      </c>
      <c r="F13" s="168">
        <v>24.515914058594053</v>
      </c>
      <c r="G13" s="168">
        <v>24.030866784896507</v>
      </c>
      <c r="H13" s="168">
        <v>24.139042851047034</v>
      </c>
      <c r="I13" s="168">
        <v>24.640463466608615</v>
      </c>
      <c r="J13" s="132">
        <f>+'19'!I9</f>
        <v>30.831671144677991</v>
      </c>
      <c r="K13" s="2"/>
      <c r="L13" s="91"/>
      <c r="M13" s="10" t="s">
        <v>4</v>
      </c>
      <c r="N13" s="97" t="s">
        <v>98</v>
      </c>
      <c r="O13" s="124">
        <v>3912221</v>
      </c>
      <c r="P13" s="124">
        <v>4141785</v>
      </c>
      <c r="Q13" s="124">
        <v>4153317</v>
      </c>
      <c r="R13" s="124">
        <v>4146819</v>
      </c>
      <c r="S13" s="124">
        <v>4231468</v>
      </c>
      <c r="T13" s="124">
        <v>4382884</v>
      </c>
      <c r="U13" s="161">
        <f>+'19'!S9</f>
        <v>6022190</v>
      </c>
    </row>
    <row r="14" spans="1:21" ht="14.45" customHeight="1" x14ac:dyDescent="0.25">
      <c r="A14" s="91"/>
      <c r="B14" s="10"/>
      <c r="C14" s="97" t="s">
        <v>66</v>
      </c>
      <c r="D14" s="168">
        <v>0.32535017232470648</v>
      </c>
      <c r="E14" s="168">
        <v>0.36615673417930933</v>
      </c>
      <c r="F14" s="168">
        <v>0.48224418972340466</v>
      </c>
      <c r="G14" s="168">
        <v>0.34270516838627241</v>
      </c>
      <c r="H14" s="168">
        <v>0.27388622238165172</v>
      </c>
      <c r="I14" s="168">
        <v>0.28811320805714569</v>
      </c>
      <c r="J14" s="132">
        <f>+'19'!I10</f>
        <v>0.37532595141791236</v>
      </c>
      <c r="K14" s="2"/>
      <c r="L14" s="91"/>
      <c r="M14" s="10"/>
      <c r="N14" s="97" t="s">
        <v>66</v>
      </c>
      <c r="O14" s="124">
        <v>57960.399568835572</v>
      </c>
      <c r="P14" s="124">
        <v>64076.139231870824</v>
      </c>
      <c r="Q14" s="124">
        <v>120754.85429271495</v>
      </c>
      <c r="R14" s="124">
        <v>77366.823518583915</v>
      </c>
      <c r="S14" s="124">
        <v>56375.860849389246</v>
      </c>
      <c r="T14" s="124">
        <v>60302.646178838339</v>
      </c>
      <c r="U14" s="161">
        <f>+'19'!S10</f>
        <v>74667.298221948295</v>
      </c>
    </row>
    <row r="15" spans="1:21" ht="14.45" customHeight="1" x14ac:dyDescent="0.25">
      <c r="A15" s="91"/>
      <c r="B15" s="92"/>
      <c r="C15" s="92"/>
      <c r="D15" s="124"/>
      <c r="E15" s="124"/>
      <c r="F15" s="124"/>
      <c r="G15" s="124"/>
      <c r="H15" s="124"/>
      <c r="I15" s="124"/>
      <c r="J15" s="132"/>
      <c r="K15" s="46"/>
      <c r="L15" s="91"/>
      <c r="M15" s="92"/>
      <c r="N15" s="92"/>
      <c r="O15" s="124"/>
      <c r="P15" s="124"/>
      <c r="Q15" s="124"/>
      <c r="R15" s="124"/>
      <c r="S15" s="124"/>
      <c r="T15" s="124"/>
      <c r="U15" s="161"/>
    </row>
    <row r="16" spans="1:21" ht="14.45" customHeight="1" x14ac:dyDescent="0.25">
      <c r="A16" s="57" t="s">
        <v>40</v>
      </c>
      <c r="B16" s="10" t="s">
        <v>130</v>
      </c>
      <c r="C16" s="97" t="s">
        <v>98</v>
      </c>
      <c r="D16" s="167">
        <v>20.735108307169824</v>
      </c>
      <c r="E16" s="167">
        <v>20.950798452413</v>
      </c>
      <c r="F16" s="168">
        <v>21.343035394801493</v>
      </c>
      <c r="G16" s="167">
        <v>20.260991898320867</v>
      </c>
      <c r="H16" s="168">
        <v>20.064192815058547</v>
      </c>
      <c r="I16" s="168">
        <v>20.575275539650796</v>
      </c>
      <c r="J16" s="132">
        <v>24.983196112671813</v>
      </c>
      <c r="K16" s="46"/>
      <c r="L16" s="57" t="s">
        <v>40</v>
      </c>
      <c r="M16" s="10" t="s">
        <v>130</v>
      </c>
      <c r="N16" s="97" t="s">
        <v>98</v>
      </c>
      <c r="O16" s="123">
        <v>2911587</v>
      </c>
      <c r="P16" s="123">
        <v>3030608</v>
      </c>
      <c r="Q16" s="124">
        <v>3154373</v>
      </c>
      <c r="R16" s="123">
        <v>3050748</v>
      </c>
      <c r="S16" s="124">
        <v>3069665</v>
      </c>
      <c r="T16" s="124">
        <v>3195616</v>
      </c>
      <c r="U16" s="161">
        <v>4319755</v>
      </c>
    </row>
    <row r="17" spans="1:21" ht="14.45" customHeight="1" x14ac:dyDescent="0.25">
      <c r="A17" s="91"/>
      <c r="B17" s="10"/>
      <c r="C17" s="97" t="s">
        <v>66</v>
      </c>
      <c r="D17" s="167">
        <v>0.40608498336337567</v>
      </c>
      <c r="E17" s="167">
        <v>0.4284470126607775</v>
      </c>
      <c r="F17" s="167">
        <v>0.49873730751730699</v>
      </c>
      <c r="G17" s="167">
        <v>0.3977768127718771</v>
      </c>
      <c r="H17" s="167">
        <v>0.32396030046003266</v>
      </c>
      <c r="I17" s="167">
        <v>0.360599459407481</v>
      </c>
      <c r="J17" s="132">
        <v>0.38399761513907382</v>
      </c>
      <c r="K17" s="46"/>
      <c r="L17" s="91"/>
      <c r="M17" s="10"/>
      <c r="N17" s="97" t="s">
        <v>66</v>
      </c>
      <c r="O17" s="123">
        <v>64472.542310554963</v>
      </c>
      <c r="P17" s="123">
        <v>67818.026921355529</v>
      </c>
      <c r="Q17" s="123">
        <v>121876.58671251254</v>
      </c>
      <c r="R17" s="123">
        <v>73285.931440637025</v>
      </c>
      <c r="S17" s="123">
        <v>55704.744968153755</v>
      </c>
      <c r="T17" s="123">
        <v>62279.081748082826</v>
      </c>
      <c r="U17" s="161">
        <v>69173.501296429517</v>
      </c>
    </row>
    <row r="18" spans="1:21" ht="14.45" customHeight="1" x14ac:dyDescent="0.25">
      <c r="A18" s="91"/>
      <c r="B18" s="10" t="s">
        <v>67</v>
      </c>
      <c r="C18" s="97" t="s">
        <v>98</v>
      </c>
      <c r="D18" s="167">
        <v>42.716749929214373</v>
      </c>
      <c r="E18" s="167">
        <v>41.160777661339417</v>
      </c>
      <c r="F18" s="168">
        <v>38.728151244178754</v>
      </c>
      <c r="G18" s="167">
        <v>39.356107632209628</v>
      </c>
      <c r="H18" s="168">
        <v>37.085556462243424</v>
      </c>
      <c r="I18" s="168">
        <v>38.660569750762853</v>
      </c>
      <c r="J18" s="132">
        <v>38.624780202672987</v>
      </c>
      <c r="K18" s="46"/>
      <c r="L18" s="91"/>
      <c r="M18" s="10" t="s">
        <v>67</v>
      </c>
      <c r="N18" s="97" t="s">
        <v>98</v>
      </c>
      <c r="O18" s="123">
        <v>885587</v>
      </c>
      <c r="P18" s="123">
        <v>871570</v>
      </c>
      <c r="Q18" s="124">
        <v>837267</v>
      </c>
      <c r="R18" s="123">
        <v>865429</v>
      </c>
      <c r="S18" s="124">
        <v>827134</v>
      </c>
      <c r="T18" s="124">
        <v>872184</v>
      </c>
      <c r="U18" s="161">
        <v>865905</v>
      </c>
    </row>
    <row r="19" spans="1:21" ht="14.45" customHeight="1" x14ac:dyDescent="0.25">
      <c r="A19" s="91"/>
      <c r="B19" s="10"/>
      <c r="C19" s="97" t="s">
        <v>66</v>
      </c>
      <c r="D19" s="167">
        <v>0.61179633428091962</v>
      </c>
      <c r="E19" s="167">
        <v>1.1688597945989165</v>
      </c>
      <c r="F19" s="167">
        <v>0.7969848692750362</v>
      </c>
      <c r="G19" s="167">
        <v>0.75085919959485847</v>
      </c>
      <c r="H19" s="167">
        <v>0.65618400304233582</v>
      </c>
      <c r="I19" s="167">
        <v>0.63071096704677365</v>
      </c>
      <c r="J19" s="132">
        <v>0.84708778271840446</v>
      </c>
      <c r="K19" s="46"/>
      <c r="L19" s="91"/>
      <c r="M19" s="10"/>
      <c r="N19" s="97" t="s">
        <v>66</v>
      </c>
      <c r="O19" s="123">
        <v>14439.678339863745</v>
      </c>
      <c r="P19" s="123">
        <v>27064.297504525992</v>
      </c>
      <c r="Q19" s="123">
        <v>29392.069807115062</v>
      </c>
      <c r="R19" s="123">
        <v>26397.334811565652</v>
      </c>
      <c r="S19" s="123">
        <v>24610.512341657261</v>
      </c>
      <c r="T19" s="123">
        <v>26601.883200791846</v>
      </c>
      <c r="U19" s="161">
        <v>30669.930474869572</v>
      </c>
    </row>
    <row r="20" spans="1:21" ht="14.45" customHeight="1" x14ac:dyDescent="0.25">
      <c r="A20" s="91"/>
      <c r="B20" s="10" t="s">
        <v>4</v>
      </c>
      <c r="C20" s="97" t="s">
        <v>98</v>
      </c>
      <c r="D20" s="168">
        <v>23.563003448405748</v>
      </c>
      <c r="E20" s="168">
        <v>23.531428733386058</v>
      </c>
      <c r="F20" s="168">
        <v>23.561578177838669</v>
      </c>
      <c r="G20" s="168">
        <v>22.694293576130438</v>
      </c>
      <c r="H20" s="168">
        <v>22.229873425231439</v>
      </c>
      <c r="I20" s="168">
        <v>22.869069153888294</v>
      </c>
      <c r="J20" s="132">
        <f>+'19'!I11</f>
        <v>26.548907256016648</v>
      </c>
      <c r="K20" s="117"/>
      <c r="L20" s="91"/>
      <c r="M20" s="10" t="s">
        <v>4</v>
      </c>
      <c r="N20" s="97" t="s">
        <v>98</v>
      </c>
      <c r="O20" s="124">
        <v>3797174</v>
      </c>
      <c r="P20" s="124">
        <v>3902178</v>
      </c>
      <c r="Q20" s="124">
        <v>3991640</v>
      </c>
      <c r="R20" s="124">
        <v>3916177</v>
      </c>
      <c r="S20" s="124">
        <v>3896799</v>
      </c>
      <c r="T20" s="124">
        <v>4067800</v>
      </c>
      <c r="U20" s="161">
        <f>+'19'!S11</f>
        <v>5185660</v>
      </c>
    </row>
    <row r="21" spans="1:21" ht="14.45" customHeight="1" x14ac:dyDescent="0.25">
      <c r="A21" s="91"/>
      <c r="B21" s="10"/>
      <c r="C21" s="97" t="s">
        <v>66</v>
      </c>
      <c r="D21" s="168">
        <v>0.36188441044201497</v>
      </c>
      <c r="E21" s="168">
        <v>0.39524772297467131</v>
      </c>
      <c r="F21" s="168">
        <v>0.45230000330926856</v>
      </c>
      <c r="G21" s="168">
        <v>0.37528285177850368</v>
      </c>
      <c r="H21" s="168">
        <v>0.30065731296252685</v>
      </c>
      <c r="I21" s="168">
        <v>0.33007550000995034</v>
      </c>
      <c r="J21" s="132">
        <f>+'19'!I12</f>
        <v>0.35953566467088321</v>
      </c>
      <c r="K21" s="117"/>
      <c r="L21" s="91"/>
      <c r="M21" s="10"/>
      <c r="N21" s="97" t="s">
        <v>66</v>
      </c>
      <c r="O21" s="124">
        <v>66069.750321497573</v>
      </c>
      <c r="P21" s="124">
        <v>73018.908338314635</v>
      </c>
      <c r="Q21" s="124">
        <v>125370.63514331781</v>
      </c>
      <c r="R21" s="124">
        <v>77704.977808861455</v>
      </c>
      <c r="S21" s="124">
        <v>60899.06345491625</v>
      </c>
      <c r="T21" s="124">
        <v>67722.553209495542</v>
      </c>
      <c r="U21" s="161">
        <f>+'19'!S12</f>
        <v>75667.812952010616</v>
      </c>
    </row>
    <row r="22" spans="1:21" ht="14.45" customHeight="1" x14ac:dyDescent="0.25">
      <c r="A22" s="91"/>
      <c r="B22" s="92"/>
      <c r="C22" s="92"/>
      <c r="D22" s="124"/>
      <c r="E22" s="124"/>
      <c r="F22" s="124"/>
      <c r="G22" s="124"/>
      <c r="H22" s="124"/>
      <c r="I22" s="124"/>
      <c r="J22" s="132"/>
      <c r="K22" s="46"/>
      <c r="L22" s="91"/>
      <c r="M22" s="92"/>
      <c r="N22" s="92"/>
      <c r="O22" s="124"/>
      <c r="P22" s="124"/>
      <c r="Q22" s="124"/>
      <c r="R22" s="124"/>
      <c r="S22" s="124"/>
      <c r="T22" s="124"/>
      <c r="U22" s="161"/>
    </row>
    <row r="23" spans="1:21" ht="14.45" customHeight="1" x14ac:dyDescent="0.25">
      <c r="A23" s="57" t="s">
        <v>103</v>
      </c>
      <c r="B23" s="10" t="s">
        <v>130</v>
      </c>
      <c r="C23" s="97" t="s">
        <v>98</v>
      </c>
      <c r="D23" s="167">
        <v>19.640670562552355</v>
      </c>
      <c r="E23" s="167">
        <v>18.598481973277124</v>
      </c>
      <c r="F23" s="168">
        <v>19.081570418072396</v>
      </c>
      <c r="G23" s="167">
        <v>17.724678658100164</v>
      </c>
      <c r="H23" s="168">
        <v>17.845556832309097</v>
      </c>
      <c r="I23" s="168">
        <v>17.7052141025823</v>
      </c>
      <c r="J23" s="132">
        <v>20.288870708213146</v>
      </c>
      <c r="K23" s="46"/>
      <c r="L23" s="57" t="s">
        <v>103</v>
      </c>
      <c r="M23" s="10" t="s">
        <v>130</v>
      </c>
      <c r="N23" s="97" t="s">
        <v>98</v>
      </c>
      <c r="O23" s="123">
        <v>2757908</v>
      </c>
      <c r="P23" s="123">
        <v>2690337</v>
      </c>
      <c r="Q23" s="124">
        <v>2820142</v>
      </c>
      <c r="R23" s="123">
        <v>2668849</v>
      </c>
      <c r="S23" s="124">
        <v>2730231</v>
      </c>
      <c r="T23" s="124">
        <v>2749857</v>
      </c>
      <c r="U23" s="161">
        <v>3508076</v>
      </c>
    </row>
    <row r="24" spans="1:21" ht="14.45" customHeight="1" x14ac:dyDescent="0.25">
      <c r="A24" s="91"/>
      <c r="B24" s="10"/>
      <c r="C24" s="97" t="s">
        <v>66</v>
      </c>
      <c r="D24" s="167">
        <v>0.40158818110080746</v>
      </c>
      <c r="E24" s="167">
        <v>0.40125453553642254</v>
      </c>
      <c r="F24" s="167">
        <v>0.484778217925452</v>
      </c>
      <c r="G24" s="167">
        <v>0.37579741643986997</v>
      </c>
      <c r="H24" s="167">
        <v>0.30848940604965636</v>
      </c>
      <c r="I24" s="167">
        <v>0.33819951734177112</v>
      </c>
      <c r="J24" s="132">
        <v>0.33673245533926205</v>
      </c>
      <c r="K24" s="46"/>
      <c r="L24" s="91"/>
      <c r="M24" s="10"/>
      <c r="N24" s="97" t="s">
        <v>66</v>
      </c>
      <c r="O24" s="123">
        <v>63217.454902219062</v>
      </c>
      <c r="P24" s="123">
        <v>63118.676910799622</v>
      </c>
      <c r="Q24" s="123">
        <v>116094.26988608559</v>
      </c>
      <c r="R24" s="123">
        <v>67921.797480446563</v>
      </c>
      <c r="S24" s="123">
        <v>53372.431803403982</v>
      </c>
      <c r="T24" s="123">
        <v>58683.220999999998</v>
      </c>
      <c r="U24" s="161">
        <v>60509.20508300238</v>
      </c>
    </row>
    <row r="25" spans="1:21" ht="14.45" customHeight="1" x14ac:dyDescent="0.25">
      <c r="A25" s="91"/>
      <c r="B25" s="10" t="s">
        <v>67</v>
      </c>
      <c r="C25" s="97" t="s">
        <v>98</v>
      </c>
      <c r="D25" s="167">
        <v>38.257761939376635</v>
      </c>
      <c r="E25" s="167">
        <v>34.194137645887061</v>
      </c>
      <c r="F25" s="168">
        <v>31.681227878337097</v>
      </c>
      <c r="G25" s="167">
        <v>32.361469233322879</v>
      </c>
      <c r="H25" s="168">
        <v>30.88098675538259</v>
      </c>
      <c r="I25" s="168">
        <v>31.333366430201366</v>
      </c>
      <c r="J25" s="132">
        <v>29.115350886192491</v>
      </c>
      <c r="K25" s="46"/>
      <c r="L25" s="91"/>
      <c r="M25" s="10" t="s">
        <v>67</v>
      </c>
      <c r="N25" s="97" t="s">
        <v>98</v>
      </c>
      <c r="O25" s="123">
        <v>793145</v>
      </c>
      <c r="P25" s="123">
        <v>724053</v>
      </c>
      <c r="Q25" s="124">
        <v>684919</v>
      </c>
      <c r="R25" s="123">
        <v>711619</v>
      </c>
      <c r="S25" s="124">
        <v>688751</v>
      </c>
      <c r="T25" s="124">
        <v>706882</v>
      </c>
      <c r="U25" s="161">
        <v>652719</v>
      </c>
    </row>
    <row r="26" spans="1:21" ht="14.45" customHeight="1" x14ac:dyDescent="0.25">
      <c r="A26" s="91"/>
      <c r="B26" s="10"/>
      <c r="C26" s="97" t="s">
        <v>66</v>
      </c>
      <c r="D26" s="167">
        <v>0.59133055552234681</v>
      </c>
      <c r="E26" s="167">
        <v>0.9875653458013145</v>
      </c>
      <c r="F26" s="167">
        <v>0.76295036774130465</v>
      </c>
      <c r="G26" s="167">
        <v>0.69889990466971808</v>
      </c>
      <c r="H26" s="167">
        <v>0.59549023667841838</v>
      </c>
      <c r="I26" s="167">
        <v>0.57770702910735194</v>
      </c>
      <c r="J26" s="132">
        <v>0.80881765446701026</v>
      </c>
      <c r="K26" s="46"/>
      <c r="L26" s="91"/>
      <c r="M26" s="10"/>
      <c r="N26" s="97" t="s">
        <v>66</v>
      </c>
      <c r="O26" s="123">
        <v>13873.460560673797</v>
      </c>
      <c r="P26" s="123">
        <v>25657.310692545496</v>
      </c>
      <c r="Q26" s="123">
        <v>25820.673213093291</v>
      </c>
      <c r="R26" s="123">
        <v>23468.593374069769</v>
      </c>
      <c r="S26" s="123">
        <v>21980.794172359172</v>
      </c>
      <c r="T26" s="123">
        <v>22974.04277719904</v>
      </c>
      <c r="U26" s="161">
        <v>28538.024324282393</v>
      </c>
    </row>
    <row r="27" spans="1:21" ht="14.45" customHeight="1" x14ac:dyDescent="0.25">
      <c r="A27" s="91"/>
      <c r="B27" s="10" t="s">
        <v>4</v>
      </c>
      <c r="C27" s="97" t="s">
        <v>98</v>
      </c>
      <c r="D27" s="168">
        <v>22.035722904578925</v>
      </c>
      <c r="E27" s="168">
        <v>20.589905163984326</v>
      </c>
      <c r="F27" s="168">
        <v>20.689433107593214</v>
      </c>
      <c r="G27" s="168">
        <v>19.589853374021274</v>
      </c>
      <c r="H27" s="168">
        <v>19.504094797587619</v>
      </c>
      <c r="I27" s="168">
        <v>19.43369960124457</v>
      </c>
      <c r="J27" s="132">
        <f>+'19'!I13</f>
        <v>21.301928889726241</v>
      </c>
      <c r="K27" s="117"/>
      <c r="L27" s="91"/>
      <c r="M27" s="10" t="s">
        <v>4</v>
      </c>
      <c r="N27" s="97" t="s">
        <v>98</v>
      </c>
      <c r="O27" s="124">
        <v>3551053</v>
      </c>
      <c r="P27" s="124">
        <v>3414390</v>
      </c>
      <c r="Q27" s="124">
        <v>3505061</v>
      </c>
      <c r="R27" s="124">
        <v>3380468</v>
      </c>
      <c r="S27" s="124">
        <v>3418982</v>
      </c>
      <c r="T27" s="124">
        <v>3456739</v>
      </c>
      <c r="U27" s="161">
        <f>+'19'!S13</f>
        <v>4160795</v>
      </c>
    </row>
    <row r="28" spans="1:21" ht="14.45" customHeight="1" x14ac:dyDescent="0.25">
      <c r="A28" s="91"/>
      <c r="B28" s="10"/>
      <c r="C28" s="97" t="s">
        <v>66</v>
      </c>
      <c r="D28" s="168">
        <v>0.35756795838765149</v>
      </c>
      <c r="E28" s="168">
        <v>0.3692922871577547</v>
      </c>
      <c r="F28" s="168">
        <v>0.4342033966711541</v>
      </c>
      <c r="G28" s="168">
        <v>0.35048473879888992</v>
      </c>
      <c r="H28" s="168">
        <v>0.28366461936915771</v>
      </c>
      <c r="I28" s="168">
        <v>0.30731104443186086</v>
      </c>
      <c r="J28" s="132">
        <f>+'19'!I14</f>
        <v>0.31714342709330662</v>
      </c>
      <c r="K28" s="117"/>
      <c r="L28" s="91"/>
      <c r="M28" s="10"/>
      <c r="N28" s="97" t="s">
        <v>66</v>
      </c>
      <c r="O28" s="124">
        <v>64721.846985717835</v>
      </c>
      <c r="P28" s="124">
        <v>68134.16886514223</v>
      </c>
      <c r="Q28" s="124">
        <v>118931.01641523388</v>
      </c>
      <c r="R28" s="124">
        <v>71716.940079957581</v>
      </c>
      <c r="S28" s="124">
        <v>57721.501964663294</v>
      </c>
      <c r="T28" s="124">
        <v>63020.052913443396</v>
      </c>
      <c r="U28" s="161">
        <f>+'19'!S14</f>
        <v>66901.290959967053</v>
      </c>
    </row>
    <row r="29" spans="1:21" ht="14.45" customHeight="1" x14ac:dyDescent="0.25">
      <c r="A29" s="91"/>
      <c r="B29" s="92"/>
      <c r="C29" s="97"/>
      <c r="D29" s="124"/>
      <c r="E29" s="124"/>
      <c r="F29" s="124"/>
      <c r="G29" s="124"/>
      <c r="H29" s="124"/>
      <c r="I29" s="124"/>
      <c r="J29" s="132"/>
      <c r="K29" s="117"/>
      <c r="L29" s="91"/>
      <c r="M29" s="92"/>
      <c r="N29" s="97"/>
      <c r="O29" s="124"/>
      <c r="P29" s="124"/>
      <c r="Q29" s="124"/>
      <c r="R29" s="124"/>
      <c r="S29" s="124"/>
      <c r="T29" s="124"/>
      <c r="U29" s="161"/>
    </row>
    <row r="30" spans="1:21" ht="14.45" customHeight="1" x14ac:dyDescent="0.25">
      <c r="A30" s="57" t="s">
        <v>108</v>
      </c>
      <c r="B30" s="10" t="s">
        <v>130</v>
      </c>
      <c r="C30" s="97" t="s">
        <v>98</v>
      </c>
      <c r="D30" s="168">
        <v>19.086176993270531</v>
      </c>
      <c r="E30" s="168">
        <v>18.21421910193996</v>
      </c>
      <c r="F30" s="168">
        <v>18.138392879495395</v>
      </c>
      <c r="G30" s="168">
        <v>17.499856713533791</v>
      </c>
      <c r="H30" s="168">
        <v>17.352969628517009</v>
      </c>
      <c r="I30" s="168">
        <v>17.685698722711628</v>
      </c>
      <c r="J30" s="132">
        <v>20.251833332735707</v>
      </c>
      <c r="K30" s="117"/>
      <c r="L30" s="57" t="s">
        <v>108</v>
      </c>
      <c r="M30" s="10" t="s">
        <v>130</v>
      </c>
      <c r="N30" s="97" t="s">
        <v>98</v>
      </c>
      <c r="O30" s="124">
        <v>2680047</v>
      </c>
      <c r="P30" s="124">
        <v>2634752</v>
      </c>
      <c r="Q30" s="124">
        <v>2680746</v>
      </c>
      <c r="R30" s="124">
        <v>2634997</v>
      </c>
      <c r="S30" s="124">
        <v>2654869</v>
      </c>
      <c r="T30" s="124">
        <v>2746826</v>
      </c>
      <c r="U30" s="161">
        <v>3501672</v>
      </c>
    </row>
    <row r="31" spans="1:21" ht="14.45" customHeight="1" x14ac:dyDescent="0.25">
      <c r="A31" s="91"/>
      <c r="B31" s="10"/>
      <c r="C31" s="97" t="s">
        <v>66</v>
      </c>
      <c r="D31" s="168">
        <v>0.40671488509911047</v>
      </c>
      <c r="E31" s="168">
        <v>0.41060922851342402</v>
      </c>
      <c r="F31" s="168">
        <v>0.51478215034131403</v>
      </c>
      <c r="G31" s="168">
        <v>0.38757467813460622</v>
      </c>
      <c r="H31" s="168">
        <v>0.32094016713846735</v>
      </c>
      <c r="I31" s="168">
        <v>0.36822259866934998</v>
      </c>
      <c r="J31" s="132">
        <v>0.34908461420053311</v>
      </c>
      <c r="K31" s="117"/>
      <c r="L31" s="91"/>
      <c r="M31" s="10"/>
      <c r="N31" s="97" t="s">
        <v>66</v>
      </c>
      <c r="O31" s="124">
        <v>63368.849886058757</v>
      </c>
      <c r="P31" s="124">
        <v>65804.71115670877</v>
      </c>
      <c r="Q31" s="124">
        <v>109750.55348046459</v>
      </c>
      <c r="R31" s="124">
        <v>67830.46978676696</v>
      </c>
      <c r="S31" s="124">
        <v>55633.115792651515</v>
      </c>
      <c r="T31" s="124">
        <v>63699.070412003086</v>
      </c>
      <c r="U31" s="161">
        <v>63980.461405358656</v>
      </c>
    </row>
    <row r="32" spans="1:21" ht="14.45" customHeight="1" x14ac:dyDescent="0.25">
      <c r="A32" s="91"/>
      <c r="B32" s="10" t="s">
        <v>67</v>
      </c>
      <c r="C32" s="97" t="s">
        <v>98</v>
      </c>
      <c r="D32" s="168">
        <v>39.681963918865925</v>
      </c>
      <c r="E32" s="168">
        <v>35.509996094408578</v>
      </c>
      <c r="F32" s="168">
        <v>33.59402897810638</v>
      </c>
      <c r="G32" s="168">
        <v>34.546628648867426</v>
      </c>
      <c r="H32" s="168">
        <v>32.347175766923428</v>
      </c>
      <c r="I32" s="168">
        <v>33.200960636594615</v>
      </c>
      <c r="J32" s="132">
        <v>27.341716930482935</v>
      </c>
      <c r="K32" s="78"/>
      <c r="L32" s="91"/>
      <c r="M32" s="10" t="s">
        <v>67</v>
      </c>
      <c r="N32" s="97" t="s">
        <v>98</v>
      </c>
      <c r="O32" s="124">
        <v>822671</v>
      </c>
      <c r="P32" s="124">
        <v>751916</v>
      </c>
      <c r="Q32" s="124">
        <v>726272</v>
      </c>
      <c r="R32" s="124">
        <v>759670</v>
      </c>
      <c r="S32" s="124">
        <v>721452</v>
      </c>
      <c r="T32" s="124">
        <v>749015</v>
      </c>
      <c r="U32" s="161">
        <v>612957</v>
      </c>
    </row>
    <row r="33" spans="1:21" ht="14.45" customHeight="1" x14ac:dyDescent="0.25">
      <c r="A33" s="91"/>
      <c r="B33" s="10"/>
      <c r="C33" s="97" t="s">
        <v>66</v>
      </c>
      <c r="D33" s="168">
        <v>0.55859662888600825</v>
      </c>
      <c r="E33" s="168">
        <v>1.0149649540363883</v>
      </c>
      <c r="F33" s="168">
        <v>0.79743257787291744</v>
      </c>
      <c r="G33" s="168">
        <v>0.71426202411259954</v>
      </c>
      <c r="H33" s="168">
        <v>0.62718114234241507</v>
      </c>
      <c r="I33" s="168">
        <v>0.72239726246647173</v>
      </c>
      <c r="J33" s="132">
        <v>0.83808200254648568</v>
      </c>
      <c r="K33" s="78"/>
      <c r="L33" s="91"/>
      <c r="M33" s="10"/>
      <c r="N33" s="97" t="s">
        <v>66</v>
      </c>
      <c r="O33" s="124">
        <v>13430.848853257472</v>
      </c>
      <c r="P33" s="124">
        <v>27757.126221569819</v>
      </c>
      <c r="Q33" s="124">
        <v>26726.686059760297</v>
      </c>
      <c r="R33" s="124">
        <v>24632.985923614437</v>
      </c>
      <c r="S33" s="124">
        <v>23736.097807626487</v>
      </c>
      <c r="T33" s="124">
        <v>25254.493370770393</v>
      </c>
      <c r="U33" s="161">
        <v>28422.686279332091</v>
      </c>
    </row>
    <row r="34" spans="1:21" ht="14.45" customHeight="1" x14ac:dyDescent="0.25">
      <c r="A34" s="91"/>
      <c r="B34" s="10" t="s">
        <v>4</v>
      </c>
      <c r="C34" s="97" t="s">
        <v>98</v>
      </c>
      <c r="D34" s="168">
        <v>21.735784642155689</v>
      </c>
      <c r="E34" s="168">
        <v>20.422732301201815</v>
      </c>
      <c r="F34" s="168">
        <v>20.110711627377103</v>
      </c>
      <c r="G34" s="168">
        <v>19.672136752552806</v>
      </c>
      <c r="H34" s="168">
        <v>19.260728734777143</v>
      </c>
      <c r="I34" s="168">
        <v>19.653530060474459</v>
      </c>
      <c r="J34" s="132">
        <f>+'19'!I15</f>
        <v>21.065573854420943</v>
      </c>
      <c r="K34" s="78"/>
      <c r="L34" s="91"/>
      <c r="M34" s="10" t="s">
        <v>4</v>
      </c>
      <c r="N34" s="97" t="s">
        <v>98</v>
      </c>
      <c r="O34" s="124">
        <v>3502718</v>
      </c>
      <c r="P34" s="124">
        <v>3386668</v>
      </c>
      <c r="Q34" s="124">
        <v>3407018</v>
      </c>
      <c r="R34" s="124">
        <v>3394667</v>
      </c>
      <c r="S34" s="124">
        <v>3376321</v>
      </c>
      <c r="T34" s="124">
        <v>3495841</v>
      </c>
      <c r="U34" s="161">
        <f>+'19'!S15</f>
        <v>4114629</v>
      </c>
    </row>
    <row r="35" spans="1:21" ht="14.45" customHeight="1" x14ac:dyDescent="0.25">
      <c r="A35" s="91"/>
      <c r="B35" s="113"/>
      <c r="C35" s="97" t="s">
        <v>66</v>
      </c>
      <c r="D35" s="168">
        <v>0.36131873935444153</v>
      </c>
      <c r="E35" s="168">
        <v>0.37840860071433408</v>
      </c>
      <c r="F35" s="168">
        <v>0.46682176749209148</v>
      </c>
      <c r="G35" s="168">
        <v>0.36398173618062085</v>
      </c>
      <c r="H35" s="168">
        <v>0.29616939007457632</v>
      </c>
      <c r="I35" s="168">
        <v>0.33680402625299038</v>
      </c>
      <c r="J35" s="132">
        <f>+'19'!I16</f>
        <v>0.32730757306533853</v>
      </c>
      <c r="K35" s="78"/>
      <c r="L35" s="91"/>
      <c r="M35" s="113"/>
      <c r="N35" s="97" t="s">
        <v>66</v>
      </c>
      <c r="O35" s="124">
        <v>64776.511767776567</v>
      </c>
      <c r="P35" s="124">
        <v>71419.3115795583</v>
      </c>
      <c r="Q35" s="124">
        <v>112957.9556162615</v>
      </c>
      <c r="R35" s="124">
        <v>72025.108382469596</v>
      </c>
      <c r="S35" s="124">
        <v>60485.088343589152</v>
      </c>
      <c r="T35" s="124">
        <v>68522.704315924464</v>
      </c>
      <c r="U35" s="161">
        <f>+'19'!S16</f>
        <v>70009.631744324448</v>
      </c>
    </row>
    <row r="36" spans="1:21" ht="14.45" customHeight="1" x14ac:dyDescent="0.25">
      <c r="A36" s="121"/>
      <c r="B36" s="7"/>
      <c r="C36" s="7"/>
      <c r="D36" s="7"/>
      <c r="E36" s="7"/>
      <c r="F36" s="7"/>
      <c r="G36" s="7"/>
      <c r="H36" s="8"/>
      <c r="I36" s="8"/>
      <c r="J36" s="35"/>
      <c r="K36" s="78"/>
      <c r="L36" s="121"/>
      <c r="M36" s="7"/>
      <c r="N36" s="7"/>
      <c r="O36" s="7"/>
      <c r="P36" s="7"/>
      <c r="Q36" s="7"/>
      <c r="R36" s="7"/>
      <c r="S36" s="8"/>
      <c r="T36" s="8"/>
      <c r="U36" s="35"/>
    </row>
    <row r="37" spans="1:21" ht="43.15" customHeight="1" x14ac:dyDescent="0.25">
      <c r="A37" s="218" t="s">
        <v>43</v>
      </c>
      <c r="B37" s="218"/>
      <c r="C37" s="218"/>
      <c r="D37" s="218"/>
      <c r="E37" s="218"/>
      <c r="F37" s="218"/>
      <c r="G37" s="218"/>
      <c r="H37" s="218"/>
      <c r="I37" s="218"/>
      <c r="J37" s="218"/>
      <c r="K37" s="78"/>
      <c r="L37" s="218" t="s">
        <v>43</v>
      </c>
      <c r="M37" s="218"/>
      <c r="N37" s="218"/>
      <c r="O37" s="218"/>
      <c r="P37" s="218"/>
      <c r="Q37" s="218"/>
      <c r="R37" s="218"/>
      <c r="S37" s="218"/>
      <c r="T37" s="218"/>
      <c r="U37" s="218"/>
    </row>
    <row r="38" spans="1:21" ht="71.45" customHeight="1" x14ac:dyDescent="0.25">
      <c r="A38" s="218" t="s">
        <v>44</v>
      </c>
      <c r="B38" s="218"/>
      <c r="C38" s="218"/>
      <c r="D38" s="218"/>
      <c r="E38" s="218"/>
      <c r="F38" s="218"/>
      <c r="G38" s="218"/>
      <c r="H38" s="218"/>
      <c r="I38" s="218"/>
      <c r="J38" s="218"/>
      <c r="K38" s="78"/>
      <c r="L38" s="218" t="s">
        <v>44</v>
      </c>
      <c r="M38" s="218"/>
      <c r="N38" s="218"/>
      <c r="O38" s="218"/>
      <c r="P38" s="218"/>
      <c r="Q38" s="218"/>
      <c r="R38" s="218"/>
      <c r="S38" s="218"/>
      <c r="T38" s="218"/>
      <c r="U38" s="218"/>
    </row>
    <row r="39" spans="1:21" ht="28.9" customHeight="1" x14ac:dyDescent="0.25">
      <c r="A39" s="218" t="s">
        <v>57</v>
      </c>
      <c r="B39" s="218"/>
      <c r="C39" s="218"/>
      <c r="D39" s="218"/>
      <c r="E39" s="218"/>
      <c r="F39" s="218"/>
      <c r="G39" s="218"/>
      <c r="H39" s="218"/>
      <c r="I39" s="218"/>
      <c r="J39" s="218"/>
      <c r="K39" s="78"/>
      <c r="L39" s="218" t="s">
        <v>57</v>
      </c>
      <c r="M39" s="218"/>
      <c r="N39" s="218"/>
      <c r="O39" s="218"/>
      <c r="P39" s="218"/>
      <c r="Q39" s="218"/>
      <c r="R39" s="218"/>
      <c r="S39" s="218"/>
      <c r="T39" s="218"/>
      <c r="U39" s="218"/>
    </row>
    <row r="40" spans="1:21" ht="59.45" customHeight="1" x14ac:dyDescent="0.25">
      <c r="A40" s="218" t="s">
        <v>106</v>
      </c>
      <c r="B40" s="218"/>
      <c r="C40" s="218"/>
      <c r="D40" s="218"/>
      <c r="E40" s="218"/>
      <c r="F40" s="218"/>
      <c r="G40" s="218"/>
      <c r="H40" s="218"/>
      <c r="I40" s="218"/>
      <c r="J40" s="218"/>
      <c r="K40" s="78"/>
      <c r="L40" s="218" t="s">
        <v>106</v>
      </c>
      <c r="M40" s="218"/>
      <c r="N40" s="218"/>
      <c r="O40" s="218"/>
      <c r="P40" s="218"/>
      <c r="Q40" s="218"/>
      <c r="R40" s="218"/>
      <c r="S40" s="218"/>
      <c r="T40" s="218"/>
      <c r="U40" s="218"/>
    </row>
    <row r="41" spans="1:21" ht="14.45" customHeight="1" x14ac:dyDescent="0.25">
      <c r="A41" s="220" t="s">
        <v>224</v>
      </c>
      <c r="B41" s="220"/>
      <c r="C41" s="220"/>
      <c r="D41" s="220"/>
      <c r="E41" s="220"/>
      <c r="F41" s="220"/>
      <c r="G41" s="220"/>
      <c r="H41" s="220"/>
      <c r="I41" s="220"/>
      <c r="J41" s="201"/>
      <c r="K41" s="78"/>
      <c r="L41" s="220" t="s">
        <v>224</v>
      </c>
      <c r="M41" s="220"/>
      <c r="N41" s="220"/>
      <c r="O41" s="220"/>
      <c r="P41" s="220"/>
      <c r="Q41" s="220"/>
      <c r="R41" s="220"/>
      <c r="S41" s="220"/>
      <c r="T41" s="220"/>
      <c r="U41" s="211"/>
    </row>
    <row r="42" spans="1:21" ht="14.45" customHeight="1" x14ac:dyDescent="0.25">
      <c r="A42" s="220" t="s">
        <v>225</v>
      </c>
      <c r="B42" s="220"/>
      <c r="C42" s="220"/>
      <c r="D42" s="220"/>
      <c r="E42" s="220"/>
      <c r="F42" s="220"/>
      <c r="G42" s="220"/>
      <c r="H42" s="220"/>
      <c r="I42" s="220"/>
      <c r="J42" s="213"/>
      <c r="K42" s="78"/>
      <c r="L42" s="220" t="s">
        <v>225</v>
      </c>
      <c r="M42" s="220"/>
      <c r="N42" s="220"/>
      <c r="O42" s="220"/>
      <c r="P42" s="220"/>
      <c r="Q42" s="220"/>
      <c r="R42" s="220"/>
      <c r="S42" s="220"/>
      <c r="T42" s="220"/>
      <c r="U42" s="211"/>
    </row>
    <row r="43" spans="1:21" ht="82.9" customHeight="1" x14ac:dyDescent="0.25">
      <c r="A43" s="220" t="s">
        <v>223</v>
      </c>
      <c r="B43" s="220"/>
      <c r="C43" s="220"/>
      <c r="D43" s="220"/>
      <c r="E43" s="220"/>
      <c r="F43" s="220"/>
      <c r="G43" s="220"/>
      <c r="H43" s="220"/>
      <c r="I43" s="220"/>
      <c r="J43" s="211"/>
      <c r="K43" s="78"/>
      <c r="L43" s="220" t="s">
        <v>223</v>
      </c>
      <c r="M43" s="220"/>
      <c r="N43" s="220"/>
      <c r="O43" s="220"/>
      <c r="P43" s="220"/>
      <c r="Q43" s="220"/>
      <c r="R43" s="220"/>
      <c r="S43" s="220"/>
      <c r="T43" s="220"/>
    </row>
    <row r="44" spans="1:21" ht="86.25" customHeight="1" x14ac:dyDescent="0.25">
      <c r="A44" s="220" t="s">
        <v>229</v>
      </c>
      <c r="B44" s="220"/>
      <c r="C44" s="220"/>
      <c r="D44" s="220"/>
      <c r="E44" s="220"/>
      <c r="F44" s="220"/>
      <c r="G44" s="220"/>
      <c r="H44" s="220"/>
      <c r="I44" s="220"/>
      <c r="J44" s="211"/>
      <c r="L44" s="220" t="s">
        <v>229</v>
      </c>
      <c r="M44" s="220"/>
      <c r="N44" s="220"/>
      <c r="O44" s="220"/>
      <c r="P44" s="220"/>
      <c r="Q44" s="220"/>
      <c r="R44" s="220"/>
      <c r="S44" s="220"/>
      <c r="T44" s="220"/>
    </row>
    <row r="45" spans="1:21" x14ac:dyDescent="0.25">
      <c r="A45" s="220" t="s">
        <v>228</v>
      </c>
      <c r="B45" s="220"/>
      <c r="C45" s="220"/>
      <c r="D45" s="220"/>
      <c r="E45" s="220"/>
      <c r="F45" s="220"/>
      <c r="G45" s="220"/>
      <c r="H45" s="220"/>
      <c r="I45" s="220"/>
      <c r="L45" s="220" t="s">
        <v>228</v>
      </c>
      <c r="M45" s="220"/>
      <c r="N45" s="220"/>
      <c r="O45" s="220"/>
      <c r="P45" s="220"/>
      <c r="Q45" s="220"/>
      <c r="R45" s="220"/>
      <c r="S45" s="220"/>
      <c r="T45" s="220"/>
    </row>
  </sheetData>
  <mergeCells count="24">
    <mergeCell ref="L37:U37"/>
    <mergeCell ref="L38:U38"/>
    <mergeCell ref="L39:U39"/>
    <mergeCell ref="A3:J3"/>
    <mergeCell ref="A5:J5"/>
    <mergeCell ref="A4:J4"/>
    <mergeCell ref="L3:U3"/>
    <mergeCell ref="L5:U5"/>
    <mergeCell ref="L4:U4"/>
    <mergeCell ref="A37:J37"/>
    <mergeCell ref="A38:J38"/>
    <mergeCell ref="A39:J39"/>
    <mergeCell ref="L40:U40"/>
    <mergeCell ref="A40:J40"/>
    <mergeCell ref="A41:I41"/>
    <mergeCell ref="A42:I42"/>
    <mergeCell ref="A43:I43"/>
    <mergeCell ref="A45:I45"/>
    <mergeCell ref="L41:T41"/>
    <mergeCell ref="L42:T42"/>
    <mergeCell ref="L43:T43"/>
    <mergeCell ref="L44:T44"/>
    <mergeCell ref="L45:T45"/>
    <mergeCell ref="A44:I44"/>
  </mergeCells>
  <hyperlinks>
    <hyperlink ref="A1" location="Indice!A1" display="Indice" xr:uid="{967D4EBD-4972-48FE-A022-62EE1EAFB272}"/>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U157"/>
  <sheetViews>
    <sheetView workbookViewId="0"/>
  </sheetViews>
  <sheetFormatPr baseColWidth="10" defaultRowHeight="15" x14ac:dyDescent="0.25"/>
  <cols>
    <col min="1" max="1" width="19.28515625" customWidth="1"/>
    <col min="2" max="2" width="15.85546875" customWidth="1"/>
    <col min="3" max="3" width="12.28515625" customWidth="1"/>
    <col min="4" max="10" width="7.7109375" customWidth="1"/>
    <col min="12" max="12" width="19.28515625" customWidth="1"/>
    <col min="13" max="13" width="15.85546875" customWidth="1"/>
    <col min="14" max="14" width="12.28515625" customWidth="1"/>
    <col min="15" max="15" width="10.140625" customWidth="1"/>
  </cols>
  <sheetData>
    <row r="1" spans="1:21" x14ac:dyDescent="0.25">
      <c r="A1" s="214" t="s">
        <v>231</v>
      </c>
    </row>
    <row r="2" spans="1:21" x14ac:dyDescent="0.25">
      <c r="A2" s="86"/>
    </row>
    <row r="3" spans="1:21" ht="28.15" customHeight="1" x14ac:dyDescent="0.25">
      <c r="A3" s="221" t="s">
        <v>102</v>
      </c>
      <c r="B3" s="221"/>
      <c r="C3" s="221"/>
      <c r="D3" s="221"/>
      <c r="E3" s="221"/>
      <c r="F3" s="221"/>
      <c r="G3" s="221"/>
      <c r="H3" s="221"/>
      <c r="I3" s="221"/>
      <c r="J3" s="221"/>
      <c r="L3" s="221" t="s">
        <v>181</v>
      </c>
      <c r="M3" s="221"/>
      <c r="N3" s="221"/>
      <c r="O3" s="221"/>
      <c r="P3" s="221"/>
      <c r="Q3" s="221"/>
      <c r="R3" s="221"/>
      <c r="S3" s="221"/>
      <c r="T3" s="221"/>
      <c r="U3" s="221"/>
    </row>
    <row r="4" spans="1:21" ht="13.9" customHeight="1" x14ac:dyDescent="0.25">
      <c r="A4" s="221" t="s">
        <v>189</v>
      </c>
      <c r="B4" s="221"/>
      <c r="C4" s="221"/>
      <c r="D4" s="221"/>
      <c r="E4" s="221"/>
      <c r="F4" s="221"/>
      <c r="G4" s="221"/>
      <c r="H4" s="221"/>
      <c r="I4" s="221"/>
      <c r="J4" s="221"/>
      <c r="L4" s="221" t="s">
        <v>189</v>
      </c>
      <c r="M4" s="221"/>
      <c r="N4" s="221"/>
      <c r="O4" s="221"/>
      <c r="P4" s="221"/>
      <c r="Q4" s="221"/>
      <c r="R4" s="221"/>
      <c r="S4" s="221"/>
      <c r="T4" s="221"/>
      <c r="U4" s="221"/>
    </row>
    <row r="5" spans="1:21" x14ac:dyDescent="0.25">
      <c r="A5" s="224" t="s">
        <v>104</v>
      </c>
      <c r="B5" s="224"/>
      <c r="C5" s="224"/>
      <c r="D5" s="224"/>
      <c r="E5" s="224"/>
      <c r="F5" s="224"/>
      <c r="G5" s="224"/>
      <c r="H5" s="224"/>
      <c r="I5" s="224"/>
      <c r="J5" s="224"/>
      <c r="L5" s="224" t="s">
        <v>111</v>
      </c>
      <c r="M5" s="224"/>
      <c r="N5" s="224"/>
      <c r="O5" s="224"/>
      <c r="P5" s="224"/>
      <c r="Q5" s="224"/>
      <c r="R5" s="224"/>
      <c r="S5" s="224"/>
      <c r="T5" s="224"/>
      <c r="U5" s="224"/>
    </row>
    <row r="6" spans="1:21" x14ac:dyDescent="0.25">
      <c r="A6" s="73"/>
      <c r="B6" s="73"/>
      <c r="C6" s="73"/>
      <c r="D6" s="73"/>
      <c r="E6" s="73"/>
      <c r="F6" s="73"/>
      <c r="G6" s="73"/>
      <c r="H6" s="78"/>
      <c r="I6" s="186"/>
      <c r="J6" s="78"/>
      <c r="L6" s="82"/>
      <c r="M6" s="82"/>
      <c r="N6" s="82"/>
      <c r="O6" s="82"/>
      <c r="P6" s="82"/>
      <c r="Q6" s="82"/>
      <c r="R6" s="82"/>
      <c r="S6" s="84"/>
      <c r="T6" s="186"/>
      <c r="U6" s="84"/>
    </row>
    <row r="7" spans="1:21" x14ac:dyDescent="0.25">
      <c r="A7" s="118"/>
      <c r="B7" s="4"/>
      <c r="C7" s="4"/>
      <c r="D7" s="5">
        <v>2006</v>
      </c>
      <c r="E7" s="5">
        <v>2009</v>
      </c>
      <c r="F7" s="5">
        <v>2011</v>
      </c>
      <c r="G7" s="5">
        <v>2013</v>
      </c>
      <c r="H7" s="5">
        <v>2015</v>
      </c>
      <c r="I7" s="5">
        <v>2017</v>
      </c>
      <c r="J7" s="119">
        <v>2020</v>
      </c>
      <c r="L7" s="118"/>
      <c r="M7" s="4"/>
      <c r="N7" s="4"/>
      <c r="O7" s="5">
        <v>2006</v>
      </c>
      <c r="P7" s="5">
        <v>2009</v>
      </c>
      <c r="Q7" s="5">
        <v>2011</v>
      </c>
      <c r="R7" s="5">
        <v>2013</v>
      </c>
      <c r="S7" s="5">
        <v>2015</v>
      </c>
      <c r="T7" s="5">
        <v>2017</v>
      </c>
      <c r="U7" s="119">
        <v>2020</v>
      </c>
    </row>
    <row r="8" spans="1:21" x14ac:dyDescent="0.25">
      <c r="A8" s="91"/>
      <c r="B8" s="113"/>
      <c r="C8" s="113"/>
      <c r="D8" s="113"/>
      <c r="E8" s="113"/>
      <c r="F8" s="113"/>
      <c r="G8" s="113"/>
      <c r="H8" s="116"/>
      <c r="I8" s="116"/>
      <c r="J8" s="49"/>
      <c r="L8" s="91"/>
      <c r="M8" s="113"/>
      <c r="N8" s="113"/>
      <c r="O8" s="113"/>
      <c r="P8" s="113"/>
      <c r="Q8" s="113"/>
      <c r="R8" s="113"/>
      <c r="S8" s="116"/>
      <c r="T8" s="116"/>
      <c r="U8" s="49"/>
    </row>
    <row r="9" spans="1:21" x14ac:dyDescent="0.25">
      <c r="A9" s="57" t="s">
        <v>39</v>
      </c>
      <c r="B9" s="151" t="s">
        <v>93</v>
      </c>
      <c r="C9" s="102" t="s">
        <v>98</v>
      </c>
      <c r="D9" s="101">
        <v>32.633949673293479</v>
      </c>
      <c r="E9" s="101">
        <v>19.223785237908423</v>
      </c>
      <c r="F9" s="101">
        <v>27.205529806616589</v>
      </c>
      <c r="G9" s="101">
        <v>26.617862201213505</v>
      </c>
      <c r="H9" s="101">
        <v>23.327609644415826</v>
      </c>
      <c r="I9" s="101">
        <v>27.459671152830012</v>
      </c>
      <c r="J9" s="135">
        <v>33.477207419792173</v>
      </c>
      <c r="L9" s="57" t="s">
        <v>39</v>
      </c>
      <c r="M9" s="151" t="s">
        <v>93</v>
      </c>
      <c r="N9" s="102" t="s">
        <v>98</v>
      </c>
      <c r="O9" s="99">
        <v>58684</v>
      </c>
      <c r="P9" s="99">
        <v>34301</v>
      </c>
      <c r="Q9" s="99">
        <v>47663</v>
      </c>
      <c r="R9" s="99">
        <v>45668</v>
      </c>
      <c r="S9" s="99">
        <v>39126</v>
      </c>
      <c r="T9" s="99">
        <v>44173</v>
      </c>
      <c r="U9" s="171">
        <v>84697</v>
      </c>
    </row>
    <row r="10" spans="1:21" x14ac:dyDescent="0.25">
      <c r="A10" s="57"/>
      <c r="B10" s="151"/>
      <c r="C10" s="100" t="s">
        <v>66</v>
      </c>
      <c r="D10" s="101">
        <v>3.861193032607344</v>
      </c>
      <c r="E10" s="101">
        <v>2.0213268496821359</v>
      </c>
      <c r="F10" s="101">
        <v>2.3380166349485605</v>
      </c>
      <c r="G10" s="101">
        <v>1.2460304869924397</v>
      </c>
      <c r="H10" s="101">
        <v>1.627621814872231</v>
      </c>
      <c r="I10" s="101">
        <v>1.3145662176660822</v>
      </c>
      <c r="J10" s="135">
        <v>1.3995223361694338</v>
      </c>
      <c r="L10" s="57"/>
      <c r="M10" s="151"/>
      <c r="N10" s="100" t="s">
        <v>66</v>
      </c>
      <c r="O10" s="99">
        <v>9052.5254105980712</v>
      </c>
      <c r="P10" s="99">
        <v>3709.5038816018305</v>
      </c>
      <c r="Q10" s="99">
        <v>7655.405617383487</v>
      </c>
      <c r="R10" s="99">
        <v>3522.6678494825164</v>
      </c>
      <c r="S10" s="99">
        <v>4452.3150095702404</v>
      </c>
      <c r="T10" s="99">
        <v>3403.4628692153619</v>
      </c>
      <c r="U10" s="171">
        <v>4094.7320221637619</v>
      </c>
    </row>
    <row r="11" spans="1:21" x14ac:dyDescent="0.25">
      <c r="A11" s="57"/>
      <c r="B11" s="151" t="s">
        <v>83</v>
      </c>
      <c r="C11" s="102" t="s">
        <v>98</v>
      </c>
      <c r="D11" s="101">
        <v>22.580254168809226</v>
      </c>
      <c r="E11" s="101">
        <v>24.51446028372947</v>
      </c>
      <c r="F11" s="101">
        <v>18.496466180071174</v>
      </c>
      <c r="G11" s="101">
        <v>18.187956696095991</v>
      </c>
      <c r="H11" s="101">
        <v>18.066515916024343</v>
      </c>
      <c r="I11" s="101">
        <v>19.01209915943593</v>
      </c>
      <c r="J11" s="135">
        <v>27.157010575841895</v>
      </c>
      <c r="L11" s="57"/>
      <c r="M11" s="151" t="s">
        <v>83</v>
      </c>
      <c r="N11" s="102" t="s">
        <v>98</v>
      </c>
      <c r="O11" s="99">
        <v>61477</v>
      </c>
      <c r="P11" s="99">
        <v>71177</v>
      </c>
      <c r="Q11" s="99">
        <v>55979</v>
      </c>
      <c r="R11" s="99">
        <v>57373</v>
      </c>
      <c r="S11" s="99">
        <v>59043</v>
      </c>
      <c r="T11" s="99">
        <v>65887</v>
      </c>
      <c r="U11" s="171">
        <v>104819</v>
      </c>
    </row>
    <row r="12" spans="1:21" x14ac:dyDescent="0.25">
      <c r="A12" s="57"/>
      <c r="B12" s="151"/>
      <c r="C12" s="100" t="s">
        <v>66</v>
      </c>
      <c r="D12" s="101">
        <v>2.3883434465068585</v>
      </c>
      <c r="E12" s="101">
        <v>2.2092447138468776</v>
      </c>
      <c r="F12" s="101">
        <v>1.3116170020664251</v>
      </c>
      <c r="G12" s="101">
        <v>1.1751624910442677</v>
      </c>
      <c r="H12" s="101">
        <v>1.4809972215007872</v>
      </c>
      <c r="I12" s="101">
        <v>0.99271352208998942</v>
      </c>
      <c r="J12" s="135">
        <v>1.5673934826197662</v>
      </c>
      <c r="L12" s="57"/>
      <c r="M12" s="151"/>
      <c r="N12" s="100" t="s">
        <v>66</v>
      </c>
      <c r="O12" s="99">
        <v>6014.1311845321352</v>
      </c>
      <c r="P12" s="99">
        <v>11228.296837094429</v>
      </c>
      <c r="Q12" s="99">
        <v>4053.923132288031</v>
      </c>
      <c r="R12" s="99">
        <v>4638.5333303234693</v>
      </c>
      <c r="S12" s="99">
        <v>3997.9635335170087</v>
      </c>
      <c r="T12" s="99">
        <v>4267.2173757065075</v>
      </c>
      <c r="U12" s="171">
        <v>6057.3097981262426</v>
      </c>
    </row>
    <row r="13" spans="1:21" x14ac:dyDescent="0.25">
      <c r="A13" s="57"/>
      <c r="B13" s="151" t="s">
        <v>84</v>
      </c>
      <c r="C13" s="102" t="s">
        <v>98</v>
      </c>
      <c r="D13" s="101">
        <v>15.762411142798863</v>
      </c>
      <c r="E13" s="101">
        <v>13.738803329670942</v>
      </c>
      <c r="F13" s="101">
        <v>14.526424855449447</v>
      </c>
      <c r="G13" s="101">
        <v>14.043144031517116</v>
      </c>
      <c r="H13" s="101">
        <v>16.154885484752775</v>
      </c>
      <c r="I13" s="101">
        <v>17.416623003363924</v>
      </c>
      <c r="J13" s="135">
        <v>24.889958339319062</v>
      </c>
      <c r="L13" s="57"/>
      <c r="M13" s="151" t="s">
        <v>84</v>
      </c>
      <c r="N13" s="102" t="s">
        <v>98</v>
      </c>
      <c r="O13" s="99">
        <v>81910</v>
      </c>
      <c r="P13" s="99">
        <v>73776</v>
      </c>
      <c r="Q13" s="99">
        <v>80194</v>
      </c>
      <c r="R13" s="99">
        <v>78991</v>
      </c>
      <c r="S13" s="99">
        <v>92783</v>
      </c>
      <c r="T13" s="99">
        <v>102048</v>
      </c>
      <c r="U13" s="171">
        <v>173259</v>
      </c>
    </row>
    <row r="14" spans="1:21" x14ac:dyDescent="0.25">
      <c r="A14" s="57"/>
      <c r="B14" s="151"/>
      <c r="C14" s="100" t="s">
        <v>66</v>
      </c>
      <c r="D14" s="101">
        <v>1.9934755321853206</v>
      </c>
      <c r="E14" s="101">
        <v>1.4913484774005372</v>
      </c>
      <c r="F14" s="101">
        <v>1.5373071789270081</v>
      </c>
      <c r="G14" s="101">
        <v>1.3518922923696992</v>
      </c>
      <c r="H14" s="101">
        <v>1.5009305404417768</v>
      </c>
      <c r="I14" s="101">
        <v>1.3469745636322754</v>
      </c>
      <c r="J14" s="135">
        <v>1.0864762619775628</v>
      </c>
      <c r="L14" s="57"/>
      <c r="M14" s="151"/>
      <c r="N14" s="100" t="s">
        <v>66</v>
      </c>
      <c r="O14" s="99">
        <v>11739.132963967446</v>
      </c>
      <c r="P14" s="99">
        <v>8280.2481967457607</v>
      </c>
      <c r="Q14" s="99">
        <v>15349.320033876891</v>
      </c>
      <c r="R14" s="99">
        <v>8545.7115495954386</v>
      </c>
      <c r="S14" s="99">
        <v>8988.2683801333205</v>
      </c>
      <c r="T14" s="99">
        <v>9286.2986923330118</v>
      </c>
      <c r="U14" s="171">
        <v>10367.452628297851</v>
      </c>
    </row>
    <row r="15" spans="1:21" x14ac:dyDescent="0.25">
      <c r="A15" s="57"/>
      <c r="B15" s="151" t="s">
        <v>85</v>
      </c>
      <c r="C15" s="102" t="s">
        <v>98</v>
      </c>
      <c r="D15" s="101">
        <v>17.88885733219729</v>
      </c>
      <c r="E15" s="101">
        <v>21.293831517910768</v>
      </c>
      <c r="F15" s="101">
        <v>21.083360718589113</v>
      </c>
      <c r="G15" s="101">
        <v>18.338617856885495</v>
      </c>
      <c r="H15" s="101">
        <v>21.54846697358029</v>
      </c>
      <c r="I15" s="101">
        <v>25.874430329969734</v>
      </c>
      <c r="J15" s="135">
        <v>30.697051362846096</v>
      </c>
      <c r="L15" s="57"/>
      <c r="M15" s="151" t="s">
        <v>85</v>
      </c>
      <c r="N15" s="102" t="s">
        <v>98</v>
      </c>
      <c r="O15" s="99">
        <v>47240</v>
      </c>
      <c r="P15" s="99">
        <v>57435</v>
      </c>
      <c r="Q15" s="99">
        <v>57741</v>
      </c>
      <c r="R15" s="99">
        <v>50897</v>
      </c>
      <c r="S15" s="99">
        <v>60568</v>
      </c>
      <c r="T15" s="99">
        <v>73694</v>
      </c>
      <c r="U15" s="171">
        <v>96933</v>
      </c>
    </row>
    <row r="16" spans="1:21" x14ac:dyDescent="0.25">
      <c r="A16" s="57"/>
      <c r="B16" s="151"/>
      <c r="C16" s="100" t="s">
        <v>66</v>
      </c>
      <c r="D16" s="101">
        <v>1.8417552030130486</v>
      </c>
      <c r="E16" s="101">
        <v>2.3649542812601179</v>
      </c>
      <c r="F16" s="101">
        <v>1.3195782294006304</v>
      </c>
      <c r="G16" s="101">
        <v>1.3910262493737029</v>
      </c>
      <c r="H16" s="101">
        <v>0.90676404666992627</v>
      </c>
      <c r="I16" s="101">
        <v>1.2319599717576912</v>
      </c>
      <c r="J16" s="135">
        <v>1.193442127020834</v>
      </c>
      <c r="L16" s="57"/>
      <c r="M16" s="151"/>
      <c r="N16" s="100" t="s">
        <v>66</v>
      </c>
      <c r="O16" s="99">
        <v>4847.0637167880495</v>
      </c>
      <c r="P16" s="99">
        <v>6091.2074360155739</v>
      </c>
      <c r="Q16" s="99">
        <v>5591.9273352058344</v>
      </c>
      <c r="R16" s="99">
        <v>6259.5738887083389</v>
      </c>
      <c r="S16" s="99">
        <v>3283.5058046160075</v>
      </c>
      <c r="T16" s="99">
        <v>5429.4971237368445</v>
      </c>
      <c r="U16" s="171">
        <v>4685.6920056090503</v>
      </c>
    </row>
    <row r="17" spans="1:21" x14ac:dyDescent="0.25">
      <c r="A17" s="57"/>
      <c r="B17" s="151" t="s">
        <v>86</v>
      </c>
      <c r="C17" s="102" t="s">
        <v>98</v>
      </c>
      <c r="D17" s="101">
        <v>30.243671237314729</v>
      </c>
      <c r="E17" s="101">
        <v>27.120592743995914</v>
      </c>
      <c r="F17" s="101">
        <v>27.932330355612596</v>
      </c>
      <c r="G17" s="101">
        <v>26.327570237727691</v>
      </c>
      <c r="H17" s="101">
        <v>28.949059080385471</v>
      </c>
      <c r="I17" s="101">
        <v>33.659933363786756</v>
      </c>
      <c r="J17" s="135">
        <v>35.298210889297806</v>
      </c>
      <c r="L17" s="57"/>
      <c r="M17" s="151" t="s">
        <v>86</v>
      </c>
      <c r="N17" s="102" t="s">
        <v>98</v>
      </c>
      <c r="O17" s="99">
        <v>201640</v>
      </c>
      <c r="P17" s="99">
        <v>188947</v>
      </c>
      <c r="Q17" s="99">
        <v>200460</v>
      </c>
      <c r="R17" s="99">
        <v>194427</v>
      </c>
      <c r="S17" s="99">
        <v>219444</v>
      </c>
      <c r="T17" s="99">
        <v>260849</v>
      </c>
      <c r="U17" s="171">
        <v>296751</v>
      </c>
    </row>
    <row r="18" spans="1:21" x14ac:dyDescent="0.25">
      <c r="A18" s="57"/>
      <c r="B18" s="151"/>
      <c r="C18" s="100" t="s">
        <v>66</v>
      </c>
      <c r="D18" s="101">
        <v>1.6442900034325179</v>
      </c>
      <c r="E18" s="101">
        <v>1.4480984444867064</v>
      </c>
      <c r="F18" s="101">
        <v>1.1516485811051171</v>
      </c>
      <c r="G18" s="101">
        <v>1.2555641739999255</v>
      </c>
      <c r="H18" s="101">
        <v>1.0062381495261767</v>
      </c>
      <c r="I18" s="101">
        <v>1.2936357855127614</v>
      </c>
      <c r="J18" s="135">
        <v>1.3686118079026435</v>
      </c>
      <c r="L18" s="57"/>
      <c r="M18" s="151"/>
      <c r="N18" s="100" t="s">
        <v>66</v>
      </c>
      <c r="O18" s="99">
        <v>12708.132987739475</v>
      </c>
      <c r="P18" s="99">
        <v>9475.1922798340529</v>
      </c>
      <c r="Q18" s="99">
        <v>15987.990465180999</v>
      </c>
      <c r="R18" s="99">
        <v>16712.419221475491</v>
      </c>
      <c r="S18" s="99">
        <v>10064.752351725741</v>
      </c>
      <c r="T18" s="99">
        <v>15423.115445375877</v>
      </c>
      <c r="U18" s="171">
        <v>17250.384136424691</v>
      </c>
    </row>
    <row r="19" spans="1:21" x14ac:dyDescent="0.25">
      <c r="A19" s="57"/>
      <c r="B19" s="151" t="s">
        <v>87</v>
      </c>
      <c r="C19" s="102" t="s">
        <v>98</v>
      </c>
      <c r="D19" s="101">
        <v>26.793074272184882</v>
      </c>
      <c r="E19" s="101">
        <v>26.261686961442859</v>
      </c>
      <c r="F19" s="101">
        <v>28.581879228715408</v>
      </c>
      <c r="G19" s="101">
        <v>26.296482468192533</v>
      </c>
      <c r="H19" s="101">
        <v>27.759852886090375</v>
      </c>
      <c r="I19" s="101">
        <v>26.992978798407535</v>
      </c>
      <c r="J19" s="135">
        <v>34.052149737797173</v>
      </c>
      <c r="L19" s="57"/>
      <c r="M19" s="151" t="s">
        <v>87</v>
      </c>
      <c r="N19" s="102" t="s">
        <v>98</v>
      </c>
      <c r="O19" s="99">
        <v>442695</v>
      </c>
      <c r="P19" s="99">
        <v>447340</v>
      </c>
      <c r="Q19" s="99">
        <v>500884</v>
      </c>
      <c r="R19" s="99">
        <v>470828</v>
      </c>
      <c r="S19" s="99">
        <v>506159</v>
      </c>
      <c r="T19" s="99">
        <v>500784</v>
      </c>
      <c r="U19" s="171">
        <v>669737</v>
      </c>
    </row>
    <row r="20" spans="1:21" x14ac:dyDescent="0.25">
      <c r="A20" s="57"/>
      <c r="B20" s="151"/>
      <c r="C20" s="100" t="s">
        <v>66</v>
      </c>
      <c r="D20" s="101">
        <v>1.1513212431555755</v>
      </c>
      <c r="E20" s="101">
        <v>1.2517052253055005</v>
      </c>
      <c r="F20" s="101">
        <v>1.2691229072287207</v>
      </c>
      <c r="G20" s="101">
        <v>1.248526380316185</v>
      </c>
      <c r="H20" s="101">
        <v>0.65237684462139878</v>
      </c>
      <c r="I20" s="101">
        <v>0.67883434172843193</v>
      </c>
      <c r="J20" s="135">
        <v>0.87884735549420123</v>
      </c>
      <c r="L20" s="57"/>
      <c r="M20" s="151"/>
      <c r="N20" s="100" t="s">
        <v>66</v>
      </c>
      <c r="O20" s="99">
        <v>21229.831682665899</v>
      </c>
      <c r="P20" s="99">
        <v>23146.068635670417</v>
      </c>
      <c r="Q20" s="99">
        <v>31280.492863120093</v>
      </c>
      <c r="R20" s="99">
        <v>24616.405672437075</v>
      </c>
      <c r="S20" s="99">
        <v>15815.21064986515</v>
      </c>
      <c r="T20" s="99">
        <v>17837.133728077875</v>
      </c>
      <c r="U20" s="171">
        <v>24353.644700399847</v>
      </c>
    </row>
    <row r="21" spans="1:21" x14ac:dyDescent="0.25">
      <c r="A21" s="57"/>
      <c r="B21" s="152" t="s">
        <v>95</v>
      </c>
      <c r="C21" s="102" t="s">
        <v>98</v>
      </c>
      <c r="D21" s="101">
        <v>17.090488253065047</v>
      </c>
      <c r="E21" s="101">
        <v>18.592187307762945</v>
      </c>
      <c r="F21" s="101">
        <v>18.286666011183168</v>
      </c>
      <c r="G21" s="101">
        <v>18.177190426377628</v>
      </c>
      <c r="H21" s="101">
        <v>17.37666535703265</v>
      </c>
      <c r="I21" s="101">
        <v>17.876463016986303</v>
      </c>
      <c r="J21" s="135">
        <v>26.041183001175867</v>
      </c>
      <c r="L21" s="57"/>
      <c r="M21" s="152" t="s">
        <v>95</v>
      </c>
      <c r="N21" s="102" t="s">
        <v>98</v>
      </c>
      <c r="O21" s="99">
        <v>1115980</v>
      </c>
      <c r="P21" s="99">
        <v>1251249</v>
      </c>
      <c r="Q21" s="99">
        <v>1257269</v>
      </c>
      <c r="R21" s="99">
        <v>1274056</v>
      </c>
      <c r="S21" s="99">
        <v>1236609</v>
      </c>
      <c r="T21" s="99">
        <v>1288743</v>
      </c>
      <c r="U21" s="171">
        <v>2125610</v>
      </c>
    </row>
    <row r="22" spans="1:21" x14ac:dyDescent="0.25">
      <c r="A22" s="57"/>
      <c r="B22" s="152"/>
      <c r="C22" s="100" t="s">
        <v>66</v>
      </c>
      <c r="D22" s="101">
        <v>0.53223346066207222</v>
      </c>
      <c r="E22" s="101">
        <v>0.56754382065882181</v>
      </c>
      <c r="F22" s="101">
        <v>0.69000376777993733</v>
      </c>
      <c r="G22" s="101">
        <v>0.59697133183936091</v>
      </c>
      <c r="H22" s="101">
        <v>0.49851145067441827</v>
      </c>
      <c r="I22" s="101">
        <v>0.52806897566415656</v>
      </c>
      <c r="J22" s="135">
        <v>0.68840652149985526</v>
      </c>
      <c r="L22" s="57"/>
      <c r="M22" s="152"/>
      <c r="N22" s="100" t="s">
        <v>66</v>
      </c>
      <c r="O22" s="99">
        <v>39065.614882729373</v>
      </c>
      <c r="P22" s="99">
        <v>36665.763368018888</v>
      </c>
      <c r="Q22" s="99">
        <v>81466.883007654746</v>
      </c>
      <c r="R22" s="99">
        <v>58716.967895844064</v>
      </c>
      <c r="S22" s="99">
        <v>40738.801565176749</v>
      </c>
      <c r="T22" s="99">
        <v>42554.089439319643</v>
      </c>
      <c r="U22" s="171">
        <v>52669.308250408387</v>
      </c>
    </row>
    <row r="23" spans="1:21" x14ac:dyDescent="0.25">
      <c r="A23" s="57"/>
      <c r="B23" s="151" t="s">
        <v>96</v>
      </c>
      <c r="C23" s="102" t="s">
        <v>98</v>
      </c>
      <c r="D23" s="101">
        <v>24.008028978701034</v>
      </c>
      <c r="E23" s="101">
        <v>22.060607881520653</v>
      </c>
      <c r="F23" s="101">
        <v>20.836532518273632</v>
      </c>
      <c r="G23" s="101">
        <v>23.719809932822617</v>
      </c>
      <c r="H23" s="101">
        <v>24.948483602254036</v>
      </c>
      <c r="I23" s="101">
        <v>27.669685595233993</v>
      </c>
      <c r="J23" s="135">
        <v>30.017701285529476</v>
      </c>
      <c r="L23" s="57"/>
      <c r="M23" s="151" t="s">
        <v>96</v>
      </c>
      <c r="N23" s="102" t="s">
        <v>98</v>
      </c>
      <c r="O23" s="99">
        <v>201418</v>
      </c>
      <c r="P23" s="99">
        <v>190905</v>
      </c>
      <c r="Q23" s="99">
        <v>183723</v>
      </c>
      <c r="R23" s="99">
        <v>213303</v>
      </c>
      <c r="S23" s="99">
        <v>228097</v>
      </c>
      <c r="T23" s="99">
        <v>257120</v>
      </c>
      <c r="U23" s="171">
        <v>298629</v>
      </c>
    </row>
    <row r="24" spans="1:21" x14ac:dyDescent="0.25">
      <c r="A24" s="57"/>
      <c r="B24" s="151"/>
      <c r="C24" s="100" t="s">
        <v>66</v>
      </c>
      <c r="D24" s="101">
        <v>1.0295735527585621</v>
      </c>
      <c r="E24" s="101">
        <v>1.1278541225656651</v>
      </c>
      <c r="F24" s="101">
        <v>1.2076194493816108</v>
      </c>
      <c r="G24" s="101">
        <v>1.1220830750892095</v>
      </c>
      <c r="H24" s="101">
        <v>1.0139368046829513</v>
      </c>
      <c r="I24" s="101">
        <v>0.72382729849484762</v>
      </c>
      <c r="J24" s="135">
        <v>1.6292528671181583</v>
      </c>
      <c r="L24" s="57"/>
      <c r="M24" s="151"/>
      <c r="N24" s="100" t="s">
        <v>66</v>
      </c>
      <c r="O24" s="99">
        <v>8988.8485790049817</v>
      </c>
      <c r="P24" s="99">
        <v>9007.3933329660886</v>
      </c>
      <c r="Q24" s="99">
        <v>16069.102400617729</v>
      </c>
      <c r="R24" s="99">
        <v>10088.216981430976</v>
      </c>
      <c r="S24" s="99">
        <v>13016.372895686267</v>
      </c>
      <c r="T24" s="99">
        <v>10009.227187081364</v>
      </c>
      <c r="U24" s="171">
        <v>13175.262023417758</v>
      </c>
    </row>
    <row r="25" spans="1:21" x14ac:dyDescent="0.25">
      <c r="A25" s="57"/>
      <c r="B25" s="151" t="s">
        <v>88</v>
      </c>
      <c r="C25" s="102" t="s">
        <v>98</v>
      </c>
      <c r="D25" s="101">
        <v>31.261687887079916</v>
      </c>
      <c r="E25" s="101">
        <v>33.107853199248716</v>
      </c>
      <c r="F25" s="101">
        <v>29.195320602982971</v>
      </c>
      <c r="G25" s="101">
        <v>29.334603841978851</v>
      </c>
      <c r="H25" s="101">
        <v>30.417073003028278</v>
      </c>
      <c r="I25" s="101">
        <v>30.370308799264713</v>
      </c>
      <c r="J25" s="135">
        <v>33.802383143771749</v>
      </c>
      <c r="L25" s="57"/>
      <c r="M25" s="151" t="s">
        <v>88</v>
      </c>
      <c r="N25" s="102" t="s">
        <v>98</v>
      </c>
      <c r="O25" s="99">
        <v>300236</v>
      </c>
      <c r="P25" s="99">
        <v>326458</v>
      </c>
      <c r="Q25" s="99">
        <v>292465</v>
      </c>
      <c r="R25" s="99">
        <v>298616</v>
      </c>
      <c r="S25" s="99">
        <v>314087</v>
      </c>
      <c r="T25" s="99">
        <v>317876</v>
      </c>
      <c r="U25" s="171">
        <v>384158</v>
      </c>
    </row>
    <row r="26" spans="1:21" x14ac:dyDescent="0.25">
      <c r="A26" s="57"/>
      <c r="B26" s="151"/>
      <c r="C26" s="100" t="s">
        <v>66</v>
      </c>
      <c r="D26" s="101">
        <v>1.2396879736073851</v>
      </c>
      <c r="E26" s="101">
        <v>1.7103608113784969</v>
      </c>
      <c r="F26" s="101">
        <v>1.0252855342438745</v>
      </c>
      <c r="G26" s="101">
        <v>1.0502668003973579</v>
      </c>
      <c r="H26" s="101">
        <v>0.85974437318803232</v>
      </c>
      <c r="I26" s="101">
        <v>0.85347687221821433</v>
      </c>
      <c r="J26" s="135">
        <v>1.0458096676208255</v>
      </c>
      <c r="L26" s="57"/>
      <c r="M26" s="151"/>
      <c r="N26" s="100" t="s">
        <v>66</v>
      </c>
      <c r="O26" s="99">
        <v>11313.925364702671</v>
      </c>
      <c r="P26" s="99">
        <v>18940.367107306127</v>
      </c>
      <c r="Q26" s="99">
        <v>14456.394605503936</v>
      </c>
      <c r="R26" s="99">
        <v>19246.129693694471</v>
      </c>
      <c r="S26" s="99">
        <v>12791.994176362621</v>
      </c>
      <c r="T26" s="99">
        <v>15436.756140457297</v>
      </c>
      <c r="U26" s="171">
        <v>15255.844244641319</v>
      </c>
    </row>
    <row r="27" spans="1:21" x14ac:dyDescent="0.25">
      <c r="A27" s="57"/>
      <c r="B27" s="152" t="s">
        <v>97</v>
      </c>
      <c r="C27" s="102" t="s">
        <v>98</v>
      </c>
      <c r="D27" s="129" t="s">
        <v>126</v>
      </c>
      <c r="E27" s="129" t="s">
        <v>126</v>
      </c>
      <c r="F27" s="129" t="s">
        <v>126</v>
      </c>
      <c r="G27" s="129" t="s">
        <v>126</v>
      </c>
      <c r="H27" s="129" t="s">
        <v>126</v>
      </c>
      <c r="I27" s="101">
        <v>37.936428957872067</v>
      </c>
      <c r="J27" s="135">
        <v>41.075201685672759</v>
      </c>
      <c r="L27" s="57"/>
      <c r="M27" s="152" t="s">
        <v>97</v>
      </c>
      <c r="N27" s="102" t="s">
        <v>98</v>
      </c>
      <c r="O27" s="129" t="s">
        <v>126</v>
      </c>
      <c r="P27" s="129" t="s">
        <v>126</v>
      </c>
      <c r="Q27" s="129" t="s">
        <v>126</v>
      </c>
      <c r="R27" s="129" t="s">
        <v>126</v>
      </c>
      <c r="S27" s="129" t="s">
        <v>126</v>
      </c>
      <c r="T27" s="99">
        <v>174599</v>
      </c>
      <c r="U27" s="171">
        <v>210533</v>
      </c>
    </row>
    <row r="28" spans="1:21" x14ac:dyDescent="0.25">
      <c r="A28" s="57"/>
      <c r="B28" s="152"/>
      <c r="C28" s="100" t="s">
        <v>66</v>
      </c>
      <c r="D28" s="101"/>
      <c r="E28" s="101"/>
      <c r="F28" s="101"/>
      <c r="G28" s="101"/>
      <c r="H28" s="101"/>
      <c r="I28" s="101">
        <v>1.3969785294605601</v>
      </c>
      <c r="J28" s="135">
        <v>1.4066216283716626</v>
      </c>
      <c r="L28" s="57"/>
      <c r="M28" s="152"/>
      <c r="N28" s="100" t="s">
        <v>66</v>
      </c>
      <c r="O28" s="99"/>
      <c r="P28" s="99"/>
      <c r="Q28" s="99"/>
      <c r="R28" s="99"/>
      <c r="S28" s="99"/>
      <c r="T28" s="99">
        <v>9304.6624817883639</v>
      </c>
      <c r="U28" s="171">
        <v>11591.130636334467</v>
      </c>
    </row>
    <row r="29" spans="1:21" x14ac:dyDescent="0.25">
      <c r="A29" s="57"/>
      <c r="B29" s="151" t="s">
        <v>80</v>
      </c>
      <c r="C29" s="102" t="s">
        <v>98</v>
      </c>
      <c r="D29" s="101">
        <v>35.255081921481931</v>
      </c>
      <c r="E29" s="101">
        <v>33.686993587981448</v>
      </c>
      <c r="F29" s="101">
        <v>33.918735938620173</v>
      </c>
      <c r="G29" s="101">
        <v>33.767244976112174</v>
      </c>
      <c r="H29" s="101">
        <v>33.433153102745955</v>
      </c>
      <c r="I29" s="101">
        <v>31.925282863709608</v>
      </c>
      <c r="J29" s="135">
        <v>36.479135831009089</v>
      </c>
      <c r="L29" s="57"/>
      <c r="M29" s="151" t="s">
        <v>80</v>
      </c>
      <c r="N29" s="102" t="s">
        <v>98</v>
      </c>
      <c r="O29" s="99">
        <v>687509</v>
      </c>
      <c r="P29" s="99">
        <v>670323</v>
      </c>
      <c r="Q29" s="99">
        <v>684610</v>
      </c>
      <c r="R29" s="99">
        <v>689542</v>
      </c>
      <c r="S29" s="99">
        <v>690748</v>
      </c>
      <c r="T29" s="99">
        <v>518669</v>
      </c>
      <c r="U29" s="171">
        <v>607529</v>
      </c>
    </row>
    <row r="30" spans="1:21" x14ac:dyDescent="0.25">
      <c r="A30" s="57"/>
      <c r="B30" s="151"/>
      <c r="C30" s="100" t="s">
        <v>66</v>
      </c>
      <c r="D30" s="101">
        <v>0.8795869482562606</v>
      </c>
      <c r="E30" s="101">
        <v>1.0110473336069978</v>
      </c>
      <c r="F30" s="101">
        <v>2.031348814138259</v>
      </c>
      <c r="G30" s="101">
        <v>1.058271070463936</v>
      </c>
      <c r="H30" s="101">
        <v>0.68099209400838168</v>
      </c>
      <c r="I30" s="101">
        <v>0.90706595840831428</v>
      </c>
      <c r="J30" s="135">
        <v>0.87174538100147103</v>
      </c>
      <c r="L30" s="57"/>
      <c r="M30" s="151"/>
      <c r="N30" s="100" t="s">
        <v>66</v>
      </c>
      <c r="O30" s="99">
        <v>19633.485538080349</v>
      </c>
      <c r="P30" s="99">
        <v>21921.646580601497</v>
      </c>
      <c r="Q30" s="99">
        <v>58045.491616401363</v>
      </c>
      <c r="R30" s="99">
        <v>24830.866050839042</v>
      </c>
      <c r="S30" s="99">
        <v>18974.027977116642</v>
      </c>
      <c r="T30" s="99">
        <v>17050.945077096727</v>
      </c>
      <c r="U30" s="171">
        <v>23576.243017040168</v>
      </c>
    </row>
    <row r="31" spans="1:21" x14ac:dyDescent="0.25">
      <c r="A31" s="57"/>
      <c r="B31" s="151" t="s">
        <v>89</v>
      </c>
      <c r="C31" s="102" t="s">
        <v>98</v>
      </c>
      <c r="D31" s="101">
        <v>38.752522573270845</v>
      </c>
      <c r="E31" s="101">
        <v>44.478003209524651</v>
      </c>
      <c r="F31" s="101">
        <v>40.789836538360333</v>
      </c>
      <c r="G31" s="101">
        <v>36.562064372231347</v>
      </c>
      <c r="H31" s="101">
        <v>37.638534801814103</v>
      </c>
      <c r="I31" s="101">
        <v>37.001603837998346</v>
      </c>
      <c r="J31" s="135">
        <v>43.057975036858132</v>
      </c>
      <c r="L31" s="57"/>
      <c r="M31" s="151" t="s">
        <v>89</v>
      </c>
      <c r="N31" s="102" t="s">
        <v>98</v>
      </c>
      <c r="O31" s="99">
        <v>354293</v>
      </c>
      <c r="P31" s="99">
        <v>416021</v>
      </c>
      <c r="Q31" s="99">
        <v>387532</v>
      </c>
      <c r="R31" s="99">
        <v>354078</v>
      </c>
      <c r="S31" s="99">
        <v>369974</v>
      </c>
      <c r="T31" s="99">
        <v>369592</v>
      </c>
      <c r="U31" s="171">
        <v>437494</v>
      </c>
    </row>
    <row r="32" spans="1:21" x14ac:dyDescent="0.25">
      <c r="A32" s="57"/>
      <c r="B32" s="151"/>
      <c r="C32" s="100" t="s">
        <v>66</v>
      </c>
      <c r="D32" s="101">
        <v>1.1743834967011797</v>
      </c>
      <c r="E32" s="101">
        <v>1.3812440907341468</v>
      </c>
      <c r="F32" s="101">
        <v>2.3536871140739892</v>
      </c>
      <c r="G32" s="101">
        <v>1.0813616820277181</v>
      </c>
      <c r="H32" s="101">
        <v>0.91587935782851582</v>
      </c>
      <c r="I32" s="101">
        <v>0.97924637417439364</v>
      </c>
      <c r="J32" s="135">
        <v>1.1924770209891811</v>
      </c>
      <c r="L32" s="57"/>
      <c r="M32" s="151"/>
      <c r="N32" s="100" t="s">
        <v>66</v>
      </c>
      <c r="O32" s="99">
        <v>10890.716951583003</v>
      </c>
      <c r="P32" s="99">
        <v>22867.160943625528</v>
      </c>
      <c r="Q32" s="99">
        <v>47509.011347250562</v>
      </c>
      <c r="R32" s="99">
        <v>13955.177539235652</v>
      </c>
      <c r="S32" s="99">
        <v>13985.189524993932</v>
      </c>
      <c r="T32" s="99">
        <v>11890.901748115377</v>
      </c>
      <c r="U32" s="171">
        <v>18688.693549080115</v>
      </c>
    </row>
    <row r="33" spans="1:21" x14ac:dyDescent="0.25">
      <c r="A33" s="57"/>
      <c r="B33" s="151" t="s">
        <v>92</v>
      </c>
      <c r="C33" s="102" t="s">
        <v>98</v>
      </c>
      <c r="D33" s="101">
        <v>36.857753957150685</v>
      </c>
      <c r="E33" s="101">
        <v>38.105505719693852</v>
      </c>
      <c r="F33" s="101">
        <v>32.738925099651595</v>
      </c>
      <c r="G33" s="101">
        <v>34.981140484368886</v>
      </c>
      <c r="H33" s="101">
        <v>31.232047474531438</v>
      </c>
      <c r="I33" s="101">
        <v>30.987926362122938</v>
      </c>
      <c r="J33" s="135">
        <v>39.417139791455945</v>
      </c>
      <c r="L33" s="57"/>
      <c r="M33" s="151" t="s">
        <v>92</v>
      </c>
      <c r="N33" s="102" t="s">
        <v>98</v>
      </c>
      <c r="O33" s="99">
        <v>132518</v>
      </c>
      <c r="P33" s="99">
        <v>138906</v>
      </c>
      <c r="Q33" s="99">
        <v>119997</v>
      </c>
      <c r="R33" s="99">
        <v>128725</v>
      </c>
      <c r="S33" s="99">
        <v>115364</v>
      </c>
      <c r="T33" s="99">
        <v>115034</v>
      </c>
      <c r="U33" s="171">
        <v>160168</v>
      </c>
    </row>
    <row r="34" spans="1:21" x14ac:dyDescent="0.25">
      <c r="A34" s="57"/>
      <c r="B34" s="151"/>
      <c r="C34" s="100" t="s">
        <v>66</v>
      </c>
      <c r="D34" s="101">
        <v>2.1615562802053017</v>
      </c>
      <c r="E34" s="101">
        <v>3.919246591619475</v>
      </c>
      <c r="F34" s="101">
        <v>1.5604183913569811</v>
      </c>
      <c r="G34" s="101">
        <v>1.3038825800798981</v>
      </c>
      <c r="H34" s="101">
        <v>1.6285653389924577</v>
      </c>
      <c r="I34" s="101">
        <v>1.3897735398375144</v>
      </c>
      <c r="J34" s="135">
        <v>1.3017210451352477</v>
      </c>
      <c r="L34" s="57"/>
      <c r="M34" s="151"/>
      <c r="N34" s="100" t="s">
        <v>66</v>
      </c>
      <c r="O34" s="99">
        <v>10835.314990954766</v>
      </c>
      <c r="P34" s="99">
        <v>13446.113422382781</v>
      </c>
      <c r="Q34" s="99">
        <v>8622.1979718986659</v>
      </c>
      <c r="R34" s="99">
        <v>6988.3267636506198</v>
      </c>
      <c r="S34" s="99">
        <v>5850.7482484436696</v>
      </c>
      <c r="T34" s="99">
        <v>7325.8840296855724</v>
      </c>
      <c r="U34" s="171">
        <v>6408.0282328757985</v>
      </c>
    </row>
    <row r="35" spans="1:21" x14ac:dyDescent="0.25">
      <c r="A35" s="57"/>
      <c r="B35" s="151" t="s">
        <v>90</v>
      </c>
      <c r="C35" s="102" t="s">
        <v>98</v>
      </c>
      <c r="D35" s="101">
        <v>24.428080230711231</v>
      </c>
      <c r="E35" s="101">
        <v>28.682680926880384</v>
      </c>
      <c r="F35" s="101">
        <v>29.319722523987839</v>
      </c>
      <c r="G35" s="101">
        <v>28.681086062685164</v>
      </c>
      <c r="H35" s="101">
        <v>29.502689418529165</v>
      </c>
      <c r="I35" s="101">
        <v>28.540288217497316</v>
      </c>
      <c r="J35" s="135">
        <v>33.159484494563031</v>
      </c>
      <c r="L35" s="57"/>
      <c r="M35" s="151" t="s">
        <v>90</v>
      </c>
      <c r="N35" s="102" t="s">
        <v>98</v>
      </c>
      <c r="O35" s="99">
        <v>188554</v>
      </c>
      <c r="P35" s="99">
        <v>228278</v>
      </c>
      <c r="Q35" s="99">
        <v>241552</v>
      </c>
      <c r="R35" s="99">
        <v>242122</v>
      </c>
      <c r="S35" s="99">
        <v>254502</v>
      </c>
      <c r="T35" s="99">
        <v>251777</v>
      </c>
      <c r="U35" s="171">
        <v>296406</v>
      </c>
    </row>
    <row r="36" spans="1:21" x14ac:dyDescent="0.25">
      <c r="A36" s="57"/>
      <c r="B36" s="151"/>
      <c r="C36" s="100" t="s">
        <v>66</v>
      </c>
      <c r="D36" s="101">
        <v>1.028603268678459</v>
      </c>
      <c r="E36" s="101">
        <v>1.6692865119652063</v>
      </c>
      <c r="F36" s="101">
        <v>1.6435947533016724</v>
      </c>
      <c r="G36" s="101">
        <v>1.1853395672461602</v>
      </c>
      <c r="H36" s="101">
        <v>0.88347349139000808</v>
      </c>
      <c r="I36" s="101">
        <v>1.1233539976055376</v>
      </c>
      <c r="J36" s="135">
        <v>1.546976467404368</v>
      </c>
      <c r="L36" s="57"/>
      <c r="M36" s="151"/>
      <c r="N36" s="100" t="s">
        <v>66</v>
      </c>
      <c r="O36" s="99">
        <v>9819.8870113806479</v>
      </c>
      <c r="P36" s="99">
        <v>15599.279061548945</v>
      </c>
      <c r="Q36" s="99">
        <v>13930.827298263814</v>
      </c>
      <c r="R36" s="99">
        <v>12632.831516598631</v>
      </c>
      <c r="S36" s="99">
        <v>10504.896933046201</v>
      </c>
      <c r="T36" s="99">
        <v>14452.233</v>
      </c>
      <c r="U36" s="171">
        <v>15252.403080607764</v>
      </c>
    </row>
    <row r="37" spans="1:21" x14ac:dyDescent="0.25">
      <c r="A37" s="57"/>
      <c r="B37" s="151" t="s">
        <v>91</v>
      </c>
      <c r="C37" s="102" t="s">
        <v>98</v>
      </c>
      <c r="D37" s="101">
        <v>16.511774391389388</v>
      </c>
      <c r="E37" s="101">
        <v>22.260014714192799</v>
      </c>
      <c r="F37" s="101">
        <v>18.284467503217503</v>
      </c>
      <c r="G37" s="101">
        <v>18.911293504853603</v>
      </c>
      <c r="H37" s="101">
        <v>17.936811082781553</v>
      </c>
      <c r="I37" s="101">
        <v>17.132641028567079</v>
      </c>
      <c r="J37" s="135">
        <v>27.09240219610183</v>
      </c>
      <c r="L37" s="57"/>
      <c r="M37" s="151" t="s">
        <v>91</v>
      </c>
      <c r="N37" s="102" t="s">
        <v>98</v>
      </c>
      <c r="O37" s="99">
        <v>14942</v>
      </c>
      <c r="P37" s="99">
        <v>20877</v>
      </c>
      <c r="Q37" s="99">
        <v>18185</v>
      </c>
      <c r="R37" s="99">
        <v>19170</v>
      </c>
      <c r="S37" s="99">
        <v>18502</v>
      </c>
      <c r="T37" s="99">
        <v>18016</v>
      </c>
      <c r="U37" s="171">
        <v>29065</v>
      </c>
    </row>
    <row r="38" spans="1:21" x14ac:dyDescent="0.25">
      <c r="A38" s="57"/>
      <c r="B38" s="151"/>
      <c r="C38" s="100" t="s">
        <v>66</v>
      </c>
      <c r="D38" s="101">
        <v>1.9683570367139229</v>
      </c>
      <c r="E38" s="101">
        <v>2.4528333123844526</v>
      </c>
      <c r="F38" s="101">
        <v>0.95311055330173622</v>
      </c>
      <c r="G38" s="101">
        <v>1.2131266304234187</v>
      </c>
      <c r="H38" s="101">
        <v>1.4219861220188263</v>
      </c>
      <c r="I38" s="101">
        <v>1.1405248970549406</v>
      </c>
      <c r="J38" s="135">
        <v>1.4791386049915751</v>
      </c>
      <c r="L38" s="57"/>
      <c r="M38" s="151"/>
      <c r="N38" s="100" t="s">
        <v>66</v>
      </c>
      <c r="O38" s="99">
        <v>2129.5377615289608</v>
      </c>
      <c r="P38" s="99">
        <v>2582.7320566002345</v>
      </c>
      <c r="Q38" s="99">
        <v>1684.4033845563129</v>
      </c>
      <c r="R38" s="99">
        <v>1536.8301812774216</v>
      </c>
      <c r="S38" s="99">
        <v>1935.658776747596</v>
      </c>
      <c r="T38" s="99">
        <v>1302.9193959646748</v>
      </c>
      <c r="U38" s="171">
        <v>1955.6399982183782</v>
      </c>
    </row>
    <row r="39" spans="1:21" x14ac:dyDescent="0.25">
      <c r="A39" s="57"/>
      <c r="B39" s="151" t="s">
        <v>82</v>
      </c>
      <c r="C39" s="102" t="s">
        <v>98</v>
      </c>
      <c r="D39" s="101">
        <v>15.977034524212549</v>
      </c>
      <c r="E39" s="101">
        <v>17.607263542342221</v>
      </c>
      <c r="F39" s="101">
        <v>16.673762922947962</v>
      </c>
      <c r="G39" s="101">
        <v>19.362349393571456</v>
      </c>
      <c r="H39" s="101">
        <v>17.562302969968474</v>
      </c>
      <c r="I39" s="101">
        <v>15.842857425494451</v>
      </c>
      <c r="J39" s="135">
        <v>25.953353095810726</v>
      </c>
      <c r="L39" s="57"/>
      <c r="M39" s="151" t="s">
        <v>82</v>
      </c>
      <c r="N39" s="102" t="s">
        <v>98</v>
      </c>
      <c r="O39" s="99">
        <v>23125</v>
      </c>
      <c r="P39" s="99">
        <v>25792</v>
      </c>
      <c r="Q39" s="99">
        <v>25063</v>
      </c>
      <c r="R39" s="99">
        <v>29023</v>
      </c>
      <c r="S39" s="99">
        <v>26462</v>
      </c>
      <c r="T39" s="99">
        <v>24023</v>
      </c>
      <c r="U39" s="171">
        <v>46402</v>
      </c>
    </row>
    <row r="40" spans="1:21" x14ac:dyDescent="0.25">
      <c r="A40" s="57"/>
      <c r="B40" s="151"/>
      <c r="C40" s="100" t="s">
        <v>66</v>
      </c>
      <c r="D40" s="101">
        <v>2.1696240033994005</v>
      </c>
      <c r="E40" s="101">
        <v>3.4101098063663358</v>
      </c>
      <c r="F40" s="101">
        <v>1.1676098791329093</v>
      </c>
      <c r="G40" s="101">
        <v>1.6387555381472561</v>
      </c>
      <c r="H40" s="101">
        <v>1.2264981280313716</v>
      </c>
      <c r="I40" s="101">
        <v>1.0031854338754183</v>
      </c>
      <c r="J40" s="135">
        <v>1.0183403239144539</v>
      </c>
      <c r="L40" s="57"/>
      <c r="M40" s="151"/>
      <c r="N40" s="100" t="s">
        <v>66</v>
      </c>
      <c r="O40" s="99">
        <v>3226.306881751656</v>
      </c>
      <c r="P40" s="99">
        <v>4026.2897080477596</v>
      </c>
      <c r="Q40" s="99">
        <v>2012.4153812438092</v>
      </c>
      <c r="R40" s="99">
        <v>3498.9337651281176</v>
      </c>
      <c r="S40" s="99">
        <v>1673.0731917641858</v>
      </c>
      <c r="T40" s="99">
        <v>1612.1346873012812</v>
      </c>
      <c r="U40" s="171">
        <v>2064.8816130126143</v>
      </c>
    </row>
    <row r="41" spans="1:21" x14ac:dyDescent="0.25">
      <c r="A41" s="57"/>
      <c r="B41" s="114" t="s">
        <v>4</v>
      </c>
      <c r="C41" s="102" t="s">
        <v>98</v>
      </c>
      <c r="D41" s="101">
        <v>24.276916705403909</v>
      </c>
      <c r="E41" s="101">
        <v>24.976338484945426</v>
      </c>
      <c r="F41" s="101">
        <v>24.515914058594053</v>
      </c>
      <c r="G41" s="101">
        <v>24.030866784896507</v>
      </c>
      <c r="H41" s="101">
        <v>24.139042851047034</v>
      </c>
      <c r="I41" s="101">
        <v>24.640463466608615</v>
      </c>
      <c r="J41" s="169">
        <f>+'20'!J13</f>
        <v>30.831671144677991</v>
      </c>
      <c r="L41" s="57"/>
      <c r="M41" s="114" t="s">
        <v>4</v>
      </c>
      <c r="N41" s="102" t="s">
        <v>98</v>
      </c>
      <c r="O41" s="99">
        <v>3912221</v>
      </c>
      <c r="P41" s="99">
        <v>4141785</v>
      </c>
      <c r="Q41" s="99">
        <v>4153317</v>
      </c>
      <c r="R41" s="99">
        <v>4146819</v>
      </c>
      <c r="S41" s="99">
        <v>4231468</v>
      </c>
      <c r="T41" s="99">
        <v>4382884</v>
      </c>
      <c r="U41" s="171">
        <f>+'20'!U13</f>
        <v>6022190</v>
      </c>
    </row>
    <row r="42" spans="1:21" x14ac:dyDescent="0.25">
      <c r="A42" s="57"/>
      <c r="B42" s="114"/>
      <c r="C42" s="100" t="s">
        <v>66</v>
      </c>
      <c r="D42" s="101">
        <v>0.32535017232470648</v>
      </c>
      <c r="E42" s="101">
        <v>0.36615673417930933</v>
      </c>
      <c r="F42" s="101">
        <v>0.48224418972340466</v>
      </c>
      <c r="G42" s="101">
        <v>0.34270516838627241</v>
      </c>
      <c r="H42" s="101">
        <v>0.27388622238165172</v>
      </c>
      <c r="I42" s="101">
        <v>0.28811320805714569</v>
      </c>
      <c r="J42" s="169">
        <f>+'20'!J14</f>
        <v>0.37532595141791236</v>
      </c>
      <c r="L42" s="57"/>
      <c r="M42" s="114"/>
      <c r="N42" s="100" t="s">
        <v>66</v>
      </c>
      <c r="O42" s="99">
        <v>57960.399568835572</v>
      </c>
      <c r="P42" s="99">
        <v>64076.139231870824</v>
      </c>
      <c r="Q42" s="99">
        <v>120754.85429271495</v>
      </c>
      <c r="R42" s="99">
        <v>77366.823518583915</v>
      </c>
      <c r="S42" s="99">
        <v>56375.860849389246</v>
      </c>
      <c r="T42" s="99">
        <v>60302.646178838339</v>
      </c>
      <c r="U42" s="171">
        <f>+'20'!U14</f>
        <v>74667.298221948295</v>
      </c>
    </row>
    <row r="43" spans="1:21" ht="14.45" customHeight="1" x14ac:dyDescent="0.25">
      <c r="A43" s="57"/>
      <c r="B43" s="92"/>
      <c r="C43" s="92"/>
      <c r="D43" s="99"/>
      <c r="E43" s="99"/>
      <c r="F43" s="99"/>
      <c r="G43" s="99"/>
      <c r="H43" s="99"/>
      <c r="I43" s="99"/>
      <c r="J43" s="169"/>
      <c r="L43" s="57"/>
      <c r="M43" s="92"/>
      <c r="N43" s="92"/>
      <c r="O43" s="99"/>
      <c r="P43" s="99"/>
      <c r="Q43" s="99"/>
      <c r="R43" s="99"/>
      <c r="S43" s="99"/>
      <c r="T43" s="99"/>
      <c r="U43" s="171"/>
    </row>
    <row r="44" spans="1:21" x14ac:dyDescent="0.25">
      <c r="A44" s="57" t="s">
        <v>49</v>
      </c>
      <c r="B44" s="151" t="s">
        <v>93</v>
      </c>
      <c r="C44" s="102" t="s">
        <v>98</v>
      </c>
      <c r="D44" s="101">
        <v>29.523703600722921</v>
      </c>
      <c r="E44" s="101">
        <v>18.141007678081039</v>
      </c>
      <c r="F44" s="101">
        <v>27.222653485239391</v>
      </c>
      <c r="G44" s="101">
        <v>26.500125314013605</v>
      </c>
      <c r="H44" s="101">
        <v>24.177815935703894</v>
      </c>
      <c r="I44" s="101">
        <v>25.935411680601746</v>
      </c>
      <c r="J44" s="169">
        <v>29.225411958150033</v>
      </c>
      <c r="L44" s="57" t="s">
        <v>49</v>
      </c>
      <c r="M44" s="151" t="s">
        <v>93</v>
      </c>
      <c r="N44" s="102" t="s">
        <v>98</v>
      </c>
      <c r="O44" s="99">
        <v>53091</v>
      </c>
      <c r="P44" s="99">
        <v>32369</v>
      </c>
      <c r="Q44" s="99">
        <v>47693</v>
      </c>
      <c r="R44" s="99">
        <v>45466</v>
      </c>
      <c r="S44" s="99">
        <v>40552</v>
      </c>
      <c r="T44" s="99">
        <v>41721</v>
      </c>
      <c r="U44" s="171">
        <v>73940</v>
      </c>
    </row>
    <row r="45" spans="1:21" x14ac:dyDescent="0.25">
      <c r="A45" s="57"/>
      <c r="B45" s="151"/>
      <c r="C45" s="100" t="s">
        <v>66</v>
      </c>
      <c r="D45" s="101">
        <v>2.9749646052256757</v>
      </c>
      <c r="E45" s="101">
        <v>2.6194270649663043</v>
      </c>
      <c r="F45" s="101">
        <v>2.3022395181128195</v>
      </c>
      <c r="G45" s="101">
        <v>1.470005979760951</v>
      </c>
      <c r="H45" s="101">
        <v>2.0315951746674101</v>
      </c>
      <c r="I45" s="101">
        <v>1.6476127846284394</v>
      </c>
      <c r="J45" s="169">
        <v>1.5311587797495969</v>
      </c>
      <c r="L45" s="57"/>
      <c r="M45" s="151"/>
      <c r="N45" s="100" t="s">
        <v>66</v>
      </c>
      <c r="O45" s="99">
        <v>6557.462904057883</v>
      </c>
      <c r="P45" s="99">
        <v>5546.4547750277898</v>
      </c>
      <c r="Q45" s="99">
        <v>7232.209560817425</v>
      </c>
      <c r="R45" s="99">
        <v>3450.3886668578302</v>
      </c>
      <c r="S45" s="99">
        <v>5146.0150386272462</v>
      </c>
      <c r="T45" s="99">
        <v>3599.2443018890572</v>
      </c>
      <c r="U45" s="171">
        <v>4136.0768959110137</v>
      </c>
    </row>
    <row r="46" spans="1:21" x14ac:dyDescent="0.25">
      <c r="A46" s="57"/>
      <c r="B46" s="151" t="s">
        <v>83</v>
      </c>
      <c r="C46" s="102" t="s">
        <v>98</v>
      </c>
      <c r="D46" s="101">
        <v>21.948872401381035</v>
      </c>
      <c r="E46" s="101">
        <v>24.394259282858098</v>
      </c>
      <c r="F46" s="101">
        <v>18.507039554332273</v>
      </c>
      <c r="G46" s="101">
        <v>16.893594762953924</v>
      </c>
      <c r="H46" s="101">
        <v>18.54844878813007</v>
      </c>
      <c r="I46" s="101">
        <v>19.690783227962243</v>
      </c>
      <c r="J46" s="169">
        <v>25.561048153502568</v>
      </c>
      <c r="L46" s="57"/>
      <c r="M46" s="151" t="s">
        <v>83</v>
      </c>
      <c r="N46" s="102" t="s">
        <v>98</v>
      </c>
      <c r="O46" s="99">
        <v>59758</v>
      </c>
      <c r="P46" s="99">
        <v>70828</v>
      </c>
      <c r="Q46" s="99">
        <v>56011</v>
      </c>
      <c r="R46" s="99">
        <v>53290</v>
      </c>
      <c r="S46" s="99">
        <v>60618</v>
      </c>
      <c r="T46" s="99">
        <v>68239</v>
      </c>
      <c r="U46" s="171">
        <v>98659</v>
      </c>
    </row>
    <row r="47" spans="1:21" x14ac:dyDescent="0.25">
      <c r="A47" s="57"/>
      <c r="B47" s="151"/>
      <c r="C47" s="100" t="s">
        <v>66</v>
      </c>
      <c r="D47" s="101">
        <v>2.2458758408269692</v>
      </c>
      <c r="E47" s="101">
        <v>2.848273396940757</v>
      </c>
      <c r="F47" s="101">
        <v>1.4825017810980228</v>
      </c>
      <c r="G47" s="101">
        <v>1.3382577427722526</v>
      </c>
      <c r="H47" s="101">
        <v>1.3277450053850262</v>
      </c>
      <c r="I47" s="101">
        <v>0.93861133698801769</v>
      </c>
      <c r="J47" s="169">
        <v>1.5556070022731938</v>
      </c>
      <c r="L47" s="57"/>
      <c r="M47" s="151"/>
      <c r="N47" s="100" t="s">
        <v>66</v>
      </c>
      <c r="O47" s="99">
        <v>6600.3436839328106</v>
      </c>
      <c r="P47" s="99">
        <v>15434.318223948061</v>
      </c>
      <c r="Q47" s="99">
        <v>4795.1170354156466</v>
      </c>
      <c r="R47" s="99">
        <v>4752.1117295352833</v>
      </c>
      <c r="S47" s="99">
        <v>4878.6006718572717</v>
      </c>
      <c r="T47" s="99">
        <v>4511.417596868343</v>
      </c>
      <c r="U47" s="171">
        <v>6513.6738525307564</v>
      </c>
    </row>
    <row r="48" spans="1:21" x14ac:dyDescent="0.25">
      <c r="A48" s="57"/>
      <c r="B48" s="151" t="s">
        <v>84</v>
      </c>
      <c r="C48" s="102" t="s">
        <v>98</v>
      </c>
      <c r="D48" s="101">
        <v>11.838838919742752</v>
      </c>
      <c r="E48" s="101">
        <v>10.578781727778916</v>
      </c>
      <c r="F48" s="101">
        <v>13.389221383337921</v>
      </c>
      <c r="G48" s="101">
        <v>11.108681429648277</v>
      </c>
      <c r="H48" s="101">
        <v>12.772707170392142</v>
      </c>
      <c r="I48" s="101">
        <v>15.916255207595537</v>
      </c>
      <c r="J48" s="169">
        <v>21.546904180433845</v>
      </c>
      <c r="L48" s="57"/>
      <c r="M48" s="151" t="s">
        <v>84</v>
      </c>
      <c r="N48" s="102" t="s">
        <v>98</v>
      </c>
      <c r="O48" s="99">
        <v>61521</v>
      </c>
      <c r="P48" s="99">
        <v>56807</v>
      </c>
      <c r="Q48" s="99">
        <v>73916</v>
      </c>
      <c r="R48" s="99">
        <v>62485</v>
      </c>
      <c r="S48" s="99">
        <v>73358</v>
      </c>
      <c r="T48" s="99">
        <v>93257</v>
      </c>
      <c r="U48" s="171">
        <v>149988</v>
      </c>
    </row>
    <row r="49" spans="1:21" x14ac:dyDescent="0.25">
      <c r="A49" s="57"/>
      <c r="B49" s="151"/>
      <c r="C49" s="100" t="s">
        <v>66</v>
      </c>
      <c r="D49" s="101">
        <v>1.7469848982483609</v>
      </c>
      <c r="E49" s="101">
        <v>1.8369447857449848</v>
      </c>
      <c r="F49" s="101">
        <v>1.7346508391206665</v>
      </c>
      <c r="G49" s="101">
        <v>1.0137617424250212</v>
      </c>
      <c r="H49" s="101">
        <v>1.7440371420234684</v>
      </c>
      <c r="I49" s="101">
        <v>1.5642763741947994</v>
      </c>
      <c r="J49" s="169">
        <v>1.348194061121871</v>
      </c>
      <c r="L49" s="57"/>
      <c r="M49" s="151"/>
      <c r="N49" s="100" t="s">
        <v>66</v>
      </c>
      <c r="O49" s="99">
        <v>10762.613342591158</v>
      </c>
      <c r="P49" s="99">
        <v>10604.051544551601</v>
      </c>
      <c r="Q49" s="99">
        <v>15722.122577888087</v>
      </c>
      <c r="R49" s="99">
        <v>6507.2050494475388</v>
      </c>
      <c r="S49" s="99">
        <v>8128.366319711301</v>
      </c>
      <c r="T49" s="99">
        <v>10765.47027350303</v>
      </c>
      <c r="U49" s="171">
        <v>12471.835133855024</v>
      </c>
    </row>
    <row r="50" spans="1:21" x14ac:dyDescent="0.25">
      <c r="A50" s="57"/>
      <c r="B50" s="151" t="s">
        <v>85</v>
      </c>
      <c r="C50" s="102" t="s">
        <v>98</v>
      </c>
      <c r="D50" s="101">
        <v>16.889898703019977</v>
      </c>
      <c r="E50" s="101">
        <v>21.456218532881515</v>
      </c>
      <c r="F50" s="101">
        <v>20.270566327089494</v>
      </c>
      <c r="G50" s="101">
        <v>17.693305469481878</v>
      </c>
      <c r="H50" s="101">
        <v>19.259778424494268</v>
      </c>
      <c r="I50" s="101">
        <v>24.48264481380831</v>
      </c>
      <c r="J50" s="169">
        <v>27.089396496850586</v>
      </c>
      <c r="L50" s="57"/>
      <c r="M50" s="151" t="s">
        <v>85</v>
      </c>
      <c r="N50" s="102" t="s">
        <v>98</v>
      </c>
      <c r="O50" s="99">
        <v>44602</v>
      </c>
      <c r="P50" s="99">
        <v>57873</v>
      </c>
      <c r="Q50" s="99">
        <v>55515</v>
      </c>
      <c r="R50" s="99">
        <v>49106</v>
      </c>
      <c r="S50" s="99">
        <v>54135</v>
      </c>
      <c r="T50" s="99">
        <v>69730</v>
      </c>
      <c r="U50" s="171">
        <v>85541</v>
      </c>
    </row>
    <row r="51" spans="1:21" x14ac:dyDescent="0.25">
      <c r="A51" s="57"/>
      <c r="B51" s="151"/>
      <c r="C51" s="100" t="s">
        <v>66</v>
      </c>
      <c r="D51" s="101">
        <v>1.8873215939414421</v>
      </c>
      <c r="E51" s="101">
        <v>2.5268116558040132</v>
      </c>
      <c r="F51" s="101">
        <v>1.3432522091241692</v>
      </c>
      <c r="G51" s="101">
        <v>1.4763268903996758</v>
      </c>
      <c r="H51" s="101">
        <v>1.1458055894118699</v>
      </c>
      <c r="I51" s="101">
        <v>1.5861560984355074</v>
      </c>
      <c r="J51" s="169">
        <v>1.3156645653951948</v>
      </c>
      <c r="L51" s="57"/>
      <c r="M51" s="151"/>
      <c r="N51" s="100" t="s">
        <v>66</v>
      </c>
      <c r="O51" s="99">
        <v>5172.1206307377752</v>
      </c>
      <c r="P51" s="99">
        <v>6447.3592485113686</v>
      </c>
      <c r="Q51" s="99">
        <v>5519.4004293944827</v>
      </c>
      <c r="R51" s="99">
        <v>6278.8282729218608</v>
      </c>
      <c r="S51" s="99">
        <v>4069.8011877626345</v>
      </c>
      <c r="T51" s="99">
        <v>5760.6293362791539</v>
      </c>
      <c r="U51" s="171">
        <v>5131.6841638143378</v>
      </c>
    </row>
    <row r="52" spans="1:21" x14ac:dyDescent="0.25">
      <c r="A52" s="57"/>
      <c r="B52" s="151" t="s">
        <v>86</v>
      </c>
      <c r="C52" s="102" t="s">
        <v>98</v>
      </c>
      <c r="D52" s="101">
        <v>30.426357170497869</v>
      </c>
      <c r="E52" s="101">
        <v>26.195506766261129</v>
      </c>
      <c r="F52" s="101">
        <v>27.447144411792163</v>
      </c>
      <c r="G52" s="101">
        <v>25.252812488151534</v>
      </c>
      <c r="H52" s="101">
        <v>27.466541782371529</v>
      </c>
      <c r="I52" s="101">
        <v>34.900394087907152</v>
      </c>
      <c r="J52" s="169">
        <v>30.283562329828701</v>
      </c>
      <c r="L52" s="57"/>
      <c r="M52" s="151" t="s">
        <v>86</v>
      </c>
      <c r="N52" s="102" t="s">
        <v>98</v>
      </c>
      <c r="O52" s="99">
        <v>202858</v>
      </c>
      <c r="P52" s="99">
        <v>182502</v>
      </c>
      <c r="Q52" s="99">
        <v>196978</v>
      </c>
      <c r="R52" s="99">
        <v>186490</v>
      </c>
      <c r="S52" s="99">
        <v>208206</v>
      </c>
      <c r="T52" s="99">
        <v>270462</v>
      </c>
      <c r="U52" s="171">
        <v>254593</v>
      </c>
    </row>
    <row r="53" spans="1:21" x14ac:dyDescent="0.25">
      <c r="A53" s="57"/>
      <c r="B53" s="151"/>
      <c r="C53" s="100" t="s">
        <v>66</v>
      </c>
      <c r="D53" s="101">
        <v>1.8410230392315767</v>
      </c>
      <c r="E53" s="101">
        <v>1.6498625184368823</v>
      </c>
      <c r="F53" s="101">
        <v>1.2570512450928539</v>
      </c>
      <c r="G53" s="101">
        <v>1.318086281326653</v>
      </c>
      <c r="H53" s="101">
        <v>1.0259123887998398</v>
      </c>
      <c r="I53" s="101">
        <v>1.342606729842369</v>
      </c>
      <c r="J53" s="169">
        <v>1.8414825546328106</v>
      </c>
      <c r="L53" s="57"/>
      <c r="M53" s="151"/>
      <c r="N53" s="100" t="s">
        <v>66</v>
      </c>
      <c r="O53" s="99">
        <v>14669.191611857905</v>
      </c>
      <c r="P53" s="99">
        <v>12551.310951010695</v>
      </c>
      <c r="Q53" s="99">
        <v>15319.013973035622</v>
      </c>
      <c r="R53" s="99">
        <v>16669.732274667487</v>
      </c>
      <c r="S53" s="99">
        <v>10836.787001740247</v>
      </c>
      <c r="T53" s="99">
        <v>16881.796999999999</v>
      </c>
      <c r="U53" s="171">
        <v>20104.571403141857</v>
      </c>
    </row>
    <row r="54" spans="1:21" x14ac:dyDescent="0.25">
      <c r="A54" s="57"/>
      <c r="B54" s="151" t="s">
        <v>87</v>
      </c>
      <c r="C54" s="102" t="s">
        <v>98</v>
      </c>
      <c r="D54" s="101">
        <v>23.830430061842041</v>
      </c>
      <c r="E54" s="101">
        <v>21.943191064427843</v>
      </c>
      <c r="F54" s="101">
        <v>24.178793953389903</v>
      </c>
      <c r="G54" s="101">
        <v>22.410051048333948</v>
      </c>
      <c r="H54" s="101">
        <v>22.359241154600682</v>
      </c>
      <c r="I54" s="101">
        <v>20.441528256751965</v>
      </c>
      <c r="J54" s="169">
        <v>27.725318004187514</v>
      </c>
      <c r="L54" s="57"/>
      <c r="M54" s="151" t="s">
        <v>87</v>
      </c>
      <c r="N54" s="102" t="s">
        <v>98</v>
      </c>
      <c r="O54" s="99">
        <v>393744</v>
      </c>
      <c r="P54" s="99">
        <v>373779</v>
      </c>
      <c r="Q54" s="99">
        <v>423722</v>
      </c>
      <c r="R54" s="99">
        <v>401243</v>
      </c>
      <c r="S54" s="99">
        <v>407687</v>
      </c>
      <c r="T54" s="99">
        <v>379239</v>
      </c>
      <c r="U54" s="171">
        <v>545301</v>
      </c>
    </row>
    <row r="55" spans="1:21" x14ac:dyDescent="0.25">
      <c r="A55" s="57"/>
      <c r="B55" s="151"/>
      <c r="C55" s="100" t="s">
        <v>66</v>
      </c>
      <c r="D55" s="101">
        <v>1.1789070145686613</v>
      </c>
      <c r="E55" s="101">
        <v>1.1929520644865486</v>
      </c>
      <c r="F55" s="101">
        <v>1.4729537354412636</v>
      </c>
      <c r="G55" s="101">
        <v>1.0966995300189655</v>
      </c>
      <c r="H55" s="101">
        <v>0.75981408205518897</v>
      </c>
      <c r="I55" s="101">
        <v>0.84608392541951805</v>
      </c>
      <c r="J55" s="169">
        <v>0.92182084480697279</v>
      </c>
      <c r="L55" s="57"/>
      <c r="M55" s="151"/>
      <c r="N55" s="100" t="s">
        <v>66</v>
      </c>
      <c r="O55" s="99">
        <v>22587.932168037518</v>
      </c>
      <c r="P55" s="99">
        <v>23793.938044725433</v>
      </c>
      <c r="Q55" s="99">
        <v>32868.709912630198</v>
      </c>
      <c r="R55" s="99">
        <v>21409.011906817712</v>
      </c>
      <c r="S55" s="99">
        <v>17079.536207117519</v>
      </c>
      <c r="T55" s="99">
        <v>20263.408122203535</v>
      </c>
      <c r="U55" s="171">
        <v>24865.512256899703</v>
      </c>
    </row>
    <row r="56" spans="1:21" x14ac:dyDescent="0.25">
      <c r="A56" s="57"/>
      <c r="B56" s="152" t="s">
        <v>95</v>
      </c>
      <c r="C56" s="102" t="s">
        <v>98</v>
      </c>
      <c r="D56" s="101">
        <v>16.211874396136743</v>
      </c>
      <c r="E56" s="101">
        <v>16.330974333919961</v>
      </c>
      <c r="F56" s="101">
        <v>17.434561705529276</v>
      </c>
      <c r="G56" s="101">
        <v>16.465741924916951</v>
      </c>
      <c r="H56" s="101">
        <v>15.48387885491897</v>
      </c>
      <c r="I56" s="101">
        <v>15.855825664040518</v>
      </c>
      <c r="J56" s="169">
        <v>21.459078561037838</v>
      </c>
      <c r="L56" s="57"/>
      <c r="M56" s="152" t="s">
        <v>95</v>
      </c>
      <c r="N56" s="102" t="s">
        <v>98</v>
      </c>
      <c r="O56" s="99">
        <v>1058608</v>
      </c>
      <c r="P56" s="99">
        <v>1099070</v>
      </c>
      <c r="Q56" s="99">
        <v>1198684</v>
      </c>
      <c r="R56" s="99">
        <v>1154099</v>
      </c>
      <c r="S56" s="99">
        <v>1101909</v>
      </c>
      <c r="T56" s="99">
        <v>1143072</v>
      </c>
      <c r="U56" s="171">
        <v>1751596</v>
      </c>
    </row>
    <row r="57" spans="1:21" x14ac:dyDescent="0.25">
      <c r="A57" s="57"/>
      <c r="B57" s="152"/>
      <c r="C57" s="100" t="s">
        <v>66</v>
      </c>
      <c r="D57" s="101">
        <v>0.62754507799872306</v>
      </c>
      <c r="E57" s="101">
        <v>0.57861667190252208</v>
      </c>
      <c r="F57" s="101">
        <v>0.74173857592806469</v>
      </c>
      <c r="G57" s="101">
        <v>0.6650309681331773</v>
      </c>
      <c r="H57" s="101">
        <v>0.54907090557673466</v>
      </c>
      <c r="I57" s="101">
        <v>0.60505913753652862</v>
      </c>
      <c r="J57" s="169">
        <v>0.61924306697926945</v>
      </c>
      <c r="L57" s="57"/>
      <c r="M57" s="152"/>
      <c r="N57" s="100" t="s">
        <v>66</v>
      </c>
      <c r="O57" s="99">
        <v>45809.226738684592</v>
      </c>
      <c r="P57" s="99">
        <v>38575.123897433295</v>
      </c>
      <c r="Q57" s="99">
        <v>97182.206728183533</v>
      </c>
      <c r="R57" s="99">
        <v>58815.169621941066</v>
      </c>
      <c r="S57" s="99">
        <v>44748.847740669713</v>
      </c>
      <c r="T57" s="99">
        <v>47960.632009497087</v>
      </c>
      <c r="U57" s="171">
        <v>49468.8023363057</v>
      </c>
    </row>
    <row r="58" spans="1:21" x14ac:dyDescent="0.25">
      <c r="A58" s="57"/>
      <c r="B58" s="151" t="s">
        <v>96</v>
      </c>
      <c r="C58" s="102" t="s">
        <v>98</v>
      </c>
      <c r="D58" s="101">
        <v>23.74198562269283</v>
      </c>
      <c r="E58" s="101">
        <v>21.513556113829292</v>
      </c>
      <c r="F58" s="101">
        <v>18.606837655304599</v>
      </c>
      <c r="G58" s="101">
        <v>22.894576769147111</v>
      </c>
      <c r="H58" s="101">
        <v>23.482070981064716</v>
      </c>
      <c r="I58" s="101">
        <v>25.954642894039047</v>
      </c>
      <c r="J58" s="169">
        <v>26.156891087337396</v>
      </c>
      <c r="L58" s="57"/>
      <c r="M58" s="151" t="s">
        <v>96</v>
      </c>
      <c r="N58" s="102" t="s">
        <v>98</v>
      </c>
      <c r="O58" s="99">
        <v>199186</v>
      </c>
      <c r="P58" s="99">
        <v>186171</v>
      </c>
      <c r="Q58" s="99">
        <v>164063</v>
      </c>
      <c r="R58" s="99">
        <v>205882</v>
      </c>
      <c r="S58" s="99">
        <v>214690</v>
      </c>
      <c r="T58" s="99">
        <v>241183</v>
      </c>
      <c r="U58" s="171">
        <v>260220</v>
      </c>
    </row>
    <row r="59" spans="1:21" x14ac:dyDescent="0.25">
      <c r="A59" s="57"/>
      <c r="B59" s="151"/>
      <c r="C59" s="100" t="s">
        <v>66</v>
      </c>
      <c r="D59" s="101">
        <v>1.0779285946682742</v>
      </c>
      <c r="E59" s="101">
        <v>0.9809213680195642</v>
      </c>
      <c r="F59" s="101">
        <v>1.341033717568699</v>
      </c>
      <c r="G59" s="101">
        <v>1.2519254024585156</v>
      </c>
      <c r="H59" s="101">
        <v>1.0792416085955023</v>
      </c>
      <c r="I59" s="101">
        <v>1.0589729788021869</v>
      </c>
      <c r="J59" s="169">
        <v>1.5631640129843944</v>
      </c>
      <c r="L59" s="57"/>
      <c r="M59" s="151"/>
      <c r="N59" s="100" t="s">
        <v>66</v>
      </c>
      <c r="O59" s="99">
        <v>10475.254889956634</v>
      </c>
      <c r="P59" s="99">
        <v>9672.2941641396319</v>
      </c>
      <c r="Q59" s="99">
        <v>11456.608711815248</v>
      </c>
      <c r="R59" s="99">
        <v>11817.649780847263</v>
      </c>
      <c r="S59" s="99">
        <v>13691.654594464069</v>
      </c>
      <c r="T59" s="99">
        <v>11245.170422665127</v>
      </c>
      <c r="U59" s="171">
        <v>13373.77223416896</v>
      </c>
    </row>
    <row r="60" spans="1:21" x14ac:dyDescent="0.25">
      <c r="A60" s="57"/>
      <c r="B60" s="151" t="s">
        <v>88</v>
      </c>
      <c r="C60" s="102" t="s">
        <v>98</v>
      </c>
      <c r="D60" s="101">
        <v>33.58541684888317</v>
      </c>
      <c r="E60" s="101">
        <v>33.47538243729489</v>
      </c>
      <c r="F60" s="101">
        <v>32.133370202035834</v>
      </c>
      <c r="G60" s="101">
        <v>29.951029750531699</v>
      </c>
      <c r="H60" s="101">
        <v>29.68784651574035</v>
      </c>
      <c r="I60" s="101">
        <v>30.663525266393226</v>
      </c>
      <c r="J60" s="169">
        <v>32.385994674794674</v>
      </c>
      <c r="L60" s="57"/>
      <c r="M60" s="151" t="s">
        <v>88</v>
      </c>
      <c r="N60" s="102" t="s">
        <v>98</v>
      </c>
      <c r="O60" s="99">
        <v>322553</v>
      </c>
      <c r="P60" s="99">
        <v>330082</v>
      </c>
      <c r="Q60" s="99">
        <v>321897</v>
      </c>
      <c r="R60" s="99">
        <v>304891</v>
      </c>
      <c r="S60" s="99">
        <v>306557</v>
      </c>
      <c r="T60" s="99">
        <v>320945</v>
      </c>
      <c r="U60" s="171">
        <v>368061</v>
      </c>
    </row>
    <row r="61" spans="1:21" x14ac:dyDescent="0.25">
      <c r="A61" s="57"/>
      <c r="B61" s="151"/>
      <c r="C61" s="100" t="s">
        <v>66</v>
      </c>
      <c r="D61" s="101">
        <v>1.6045617664727525</v>
      </c>
      <c r="E61" s="101">
        <v>1.7211504996993592</v>
      </c>
      <c r="F61" s="101">
        <v>1.1853566293228839</v>
      </c>
      <c r="G61" s="101">
        <v>1.2402602067886588</v>
      </c>
      <c r="H61" s="101">
        <v>0.86378497846220903</v>
      </c>
      <c r="I61" s="101">
        <v>0.99909163630734121</v>
      </c>
      <c r="J61" s="169">
        <v>1.0944857418412053</v>
      </c>
      <c r="L61" s="57"/>
      <c r="M61" s="151"/>
      <c r="N61" s="100" t="s">
        <v>66</v>
      </c>
      <c r="O61" s="99">
        <v>16457.961990954565</v>
      </c>
      <c r="P61" s="99">
        <v>21074.937042723563</v>
      </c>
      <c r="Q61" s="99">
        <v>21363.56545934996</v>
      </c>
      <c r="R61" s="99">
        <v>20443.298880141083</v>
      </c>
      <c r="S61" s="99">
        <v>13266.586610676139</v>
      </c>
      <c r="T61" s="99">
        <v>17119.699684901443</v>
      </c>
      <c r="U61" s="171">
        <v>18782.0897359099</v>
      </c>
    </row>
    <row r="62" spans="1:21" x14ac:dyDescent="0.25">
      <c r="A62" s="57"/>
      <c r="B62" s="152" t="s">
        <v>97</v>
      </c>
      <c r="C62" s="102" t="s">
        <v>98</v>
      </c>
      <c r="D62" s="129" t="s">
        <v>126</v>
      </c>
      <c r="E62" s="129" t="s">
        <v>126</v>
      </c>
      <c r="F62" s="129" t="s">
        <v>126</v>
      </c>
      <c r="G62" s="129" t="s">
        <v>126</v>
      </c>
      <c r="H62" s="129" t="s">
        <v>126</v>
      </c>
      <c r="I62" s="101">
        <v>35.387764236563015</v>
      </c>
      <c r="J62" s="169">
        <v>36.333076450332157</v>
      </c>
      <c r="L62" s="57"/>
      <c r="M62" s="152" t="s">
        <v>97</v>
      </c>
      <c r="N62" s="102" t="s">
        <v>98</v>
      </c>
      <c r="O62" s="129" t="s">
        <v>126</v>
      </c>
      <c r="P62" s="129" t="s">
        <v>126</v>
      </c>
      <c r="Q62" s="129" t="s">
        <v>126</v>
      </c>
      <c r="R62" s="129" t="s">
        <v>126</v>
      </c>
      <c r="S62" s="129" t="s">
        <v>126</v>
      </c>
      <c r="T62" s="99">
        <v>162869</v>
      </c>
      <c r="U62" s="171">
        <v>186227</v>
      </c>
    </row>
    <row r="63" spans="1:21" x14ac:dyDescent="0.25">
      <c r="A63" s="57"/>
      <c r="B63" s="152"/>
      <c r="C63" s="100" t="s">
        <v>66</v>
      </c>
      <c r="D63" s="101"/>
      <c r="E63" s="101"/>
      <c r="F63" s="101"/>
      <c r="G63" s="101"/>
      <c r="H63" s="101"/>
      <c r="I63" s="101">
        <v>1.4276472559684834</v>
      </c>
      <c r="J63" s="169">
        <v>1.5503938619486846</v>
      </c>
      <c r="L63" s="57"/>
      <c r="M63" s="152"/>
      <c r="N63" s="100" t="s">
        <v>66</v>
      </c>
      <c r="O63" s="99"/>
      <c r="P63" s="99"/>
      <c r="Q63" s="99"/>
      <c r="R63" s="99"/>
      <c r="S63" s="99"/>
      <c r="T63" s="99">
        <v>9537.3651550100567</v>
      </c>
      <c r="U63" s="171">
        <v>11007.644629334392</v>
      </c>
    </row>
    <row r="64" spans="1:21" x14ac:dyDescent="0.25">
      <c r="A64" s="57"/>
      <c r="B64" s="151" t="s">
        <v>80</v>
      </c>
      <c r="C64" s="102" t="s">
        <v>98</v>
      </c>
      <c r="D64" s="101">
        <v>33.835051451234015</v>
      </c>
      <c r="E64" s="101">
        <v>32.573546742303591</v>
      </c>
      <c r="F64" s="101">
        <v>32.941121680077565</v>
      </c>
      <c r="G64" s="101">
        <v>32.501797218865022</v>
      </c>
      <c r="H64" s="101">
        <v>30.991352126296611</v>
      </c>
      <c r="I64" s="101">
        <v>29.126129331283231</v>
      </c>
      <c r="J64" s="169">
        <v>31.350984589426663</v>
      </c>
      <c r="L64" s="57"/>
      <c r="M64" s="151" t="s">
        <v>80</v>
      </c>
      <c r="N64" s="102" t="s">
        <v>98</v>
      </c>
      <c r="O64" s="99">
        <v>659817</v>
      </c>
      <c r="P64" s="99">
        <v>648167</v>
      </c>
      <c r="Q64" s="99">
        <v>664878</v>
      </c>
      <c r="R64" s="99">
        <v>663701</v>
      </c>
      <c r="S64" s="99">
        <v>640299</v>
      </c>
      <c r="T64" s="99">
        <v>473193</v>
      </c>
      <c r="U64" s="171">
        <v>522124</v>
      </c>
    </row>
    <row r="65" spans="1:21" x14ac:dyDescent="0.25">
      <c r="A65" s="57"/>
      <c r="B65" s="151"/>
      <c r="C65" s="100" t="s">
        <v>66</v>
      </c>
      <c r="D65" s="101">
        <v>0.98328471456321376</v>
      </c>
      <c r="E65" s="101">
        <v>1.07563006850253</v>
      </c>
      <c r="F65" s="101">
        <v>2.2915389360240197</v>
      </c>
      <c r="G65" s="101">
        <v>1.2373202224177178</v>
      </c>
      <c r="H65" s="101">
        <v>0.80835466825925451</v>
      </c>
      <c r="I65" s="101">
        <v>1.0777191983663093</v>
      </c>
      <c r="J65" s="169">
        <v>0.97157971983940283</v>
      </c>
      <c r="L65" s="57"/>
      <c r="M65" s="151"/>
      <c r="N65" s="100" t="s">
        <v>66</v>
      </c>
      <c r="O65" s="99">
        <v>22490.452609952372</v>
      </c>
      <c r="P65" s="99">
        <v>26105.627816410295</v>
      </c>
      <c r="Q65" s="99">
        <v>53995.438272022278</v>
      </c>
      <c r="R65" s="99">
        <v>25516.095721846421</v>
      </c>
      <c r="S65" s="99">
        <v>19075.880369331018</v>
      </c>
      <c r="T65" s="99">
        <v>19320.972597961052</v>
      </c>
      <c r="U65" s="171">
        <v>25219.564291035444</v>
      </c>
    </row>
    <row r="66" spans="1:21" x14ac:dyDescent="0.25">
      <c r="A66" s="57"/>
      <c r="B66" s="151" t="s">
        <v>89</v>
      </c>
      <c r="C66" s="102" t="s">
        <v>98</v>
      </c>
      <c r="D66" s="101">
        <v>40.606183244097586</v>
      </c>
      <c r="E66" s="101">
        <v>47.402818864991488</v>
      </c>
      <c r="F66" s="101">
        <v>40.884882166577199</v>
      </c>
      <c r="G66" s="101">
        <v>37.7191949856985</v>
      </c>
      <c r="H66" s="101">
        <v>38.842645625586236</v>
      </c>
      <c r="I66" s="101">
        <v>38.778740436540275</v>
      </c>
      <c r="J66" s="169">
        <v>41.807357454003608</v>
      </c>
      <c r="L66" s="57"/>
      <c r="M66" s="151" t="s">
        <v>89</v>
      </c>
      <c r="N66" s="102" t="s">
        <v>98</v>
      </c>
      <c r="O66" s="99">
        <v>371240</v>
      </c>
      <c r="P66" s="99">
        <v>443378</v>
      </c>
      <c r="Q66" s="99">
        <v>388435</v>
      </c>
      <c r="R66" s="99">
        <v>365284</v>
      </c>
      <c r="S66" s="99">
        <v>381810</v>
      </c>
      <c r="T66" s="99">
        <v>387343</v>
      </c>
      <c r="U66" s="171">
        <v>424787</v>
      </c>
    </row>
    <row r="67" spans="1:21" x14ac:dyDescent="0.25">
      <c r="A67" s="57"/>
      <c r="B67" s="151"/>
      <c r="C67" s="100" t="s">
        <v>66</v>
      </c>
      <c r="D67" s="101">
        <v>1.3226518707181194</v>
      </c>
      <c r="E67" s="101">
        <v>1.5336023361282174</v>
      </c>
      <c r="F67" s="101">
        <v>1.7352227252605632</v>
      </c>
      <c r="G67" s="101">
        <v>1.1555273901683636</v>
      </c>
      <c r="H67" s="101">
        <v>1.1441335351868542</v>
      </c>
      <c r="I67" s="101">
        <v>1.0785530471696967</v>
      </c>
      <c r="J67" s="169">
        <v>1.1695214707138177</v>
      </c>
      <c r="L67" s="57"/>
      <c r="M67" s="151"/>
      <c r="N67" s="100" t="s">
        <v>66</v>
      </c>
      <c r="O67" s="99">
        <v>13489.610094395643</v>
      </c>
      <c r="P67" s="99">
        <v>28444.617996398723</v>
      </c>
      <c r="Q67" s="99">
        <v>28630.322823656679</v>
      </c>
      <c r="R67" s="99">
        <v>14666.109933508136</v>
      </c>
      <c r="S67" s="99">
        <v>16103.978076342917</v>
      </c>
      <c r="T67" s="99">
        <v>13167.435553288271</v>
      </c>
      <c r="U67" s="171">
        <v>19473.133471284898</v>
      </c>
    </row>
    <row r="68" spans="1:21" x14ac:dyDescent="0.25">
      <c r="A68" s="57"/>
      <c r="B68" s="151" t="s">
        <v>92</v>
      </c>
      <c r="C68" s="102" t="s">
        <v>98</v>
      </c>
      <c r="D68" s="101">
        <v>38.099622015970454</v>
      </c>
      <c r="E68" s="101">
        <v>37.973829314459721</v>
      </c>
      <c r="F68" s="101">
        <v>32.652983272719339</v>
      </c>
      <c r="G68" s="101">
        <v>33.707987303795818</v>
      </c>
      <c r="H68" s="101">
        <v>30.701965742317473</v>
      </c>
      <c r="I68" s="101">
        <v>31.918366907133738</v>
      </c>
      <c r="J68" s="169">
        <v>34.48655193544338</v>
      </c>
      <c r="L68" s="57"/>
      <c r="M68" s="151" t="s">
        <v>92</v>
      </c>
      <c r="N68" s="102" t="s">
        <v>98</v>
      </c>
      <c r="O68" s="99">
        <v>136983</v>
      </c>
      <c r="P68" s="99">
        <v>138426</v>
      </c>
      <c r="Q68" s="99">
        <v>119682</v>
      </c>
      <c r="R68" s="99">
        <v>124040</v>
      </c>
      <c r="S68" s="99">
        <v>113406</v>
      </c>
      <c r="T68" s="99">
        <v>118488</v>
      </c>
      <c r="U68" s="171">
        <v>140133</v>
      </c>
    </row>
    <row r="69" spans="1:21" x14ac:dyDescent="0.25">
      <c r="A69" s="57"/>
      <c r="B69" s="151"/>
      <c r="C69" s="100" t="s">
        <v>66</v>
      </c>
      <c r="D69" s="101">
        <v>1.8578202689756609</v>
      </c>
      <c r="E69" s="101">
        <v>5.7644516285518286</v>
      </c>
      <c r="F69" s="101">
        <v>1.7868023701180271</v>
      </c>
      <c r="G69" s="101">
        <v>1.3127919826431003</v>
      </c>
      <c r="H69" s="101">
        <v>1.5829852183413671</v>
      </c>
      <c r="I69" s="101">
        <v>1.4875153120219566</v>
      </c>
      <c r="J69" s="169">
        <v>1.3439022390810624</v>
      </c>
      <c r="L69" s="57"/>
      <c r="M69" s="151"/>
      <c r="N69" s="100" t="s">
        <v>66</v>
      </c>
      <c r="O69" s="99">
        <v>10204.482480722816</v>
      </c>
      <c r="P69" s="99">
        <v>17366.522296291292</v>
      </c>
      <c r="Q69" s="99">
        <v>8303.9692783614173</v>
      </c>
      <c r="R69" s="99">
        <v>5680.7060222397631</v>
      </c>
      <c r="S69" s="99">
        <v>6070.9409237777954</v>
      </c>
      <c r="T69" s="99">
        <v>7664.1727288377515</v>
      </c>
      <c r="U69" s="171">
        <v>5909.0899750582012</v>
      </c>
    </row>
    <row r="70" spans="1:21" x14ac:dyDescent="0.25">
      <c r="A70" s="57"/>
      <c r="B70" s="151" t="s">
        <v>90</v>
      </c>
      <c r="C70" s="102" t="s">
        <v>98</v>
      </c>
      <c r="D70" s="101">
        <v>26.298592775504808</v>
      </c>
      <c r="E70" s="101">
        <v>30.541392230428432</v>
      </c>
      <c r="F70" s="101">
        <v>29.741884190785999</v>
      </c>
      <c r="G70" s="101">
        <v>30.680879947215487</v>
      </c>
      <c r="H70" s="101">
        <v>29.673212464063802</v>
      </c>
      <c r="I70" s="101">
        <v>29.658086039032806</v>
      </c>
      <c r="J70" s="169">
        <v>30.002237436792413</v>
      </c>
      <c r="L70" s="57"/>
      <c r="M70" s="151" t="s">
        <v>90</v>
      </c>
      <c r="N70" s="102" t="s">
        <v>98</v>
      </c>
      <c r="O70" s="99">
        <v>202992</v>
      </c>
      <c r="P70" s="99">
        <v>243071</v>
      </c>
      <c r="Q70" s="99">
        <v>245030</v>
      </c>
      <c r="R70" s="99">
        <v>259004</v>
      </c>
      <c r="S70" s="99">
        <v>255973</v>
      </c>
      <c r="T70" s="99">
        <v>261638</v>
      </c>
      <c r="U70" s="171">
        <v>268184</v>
      </c>
    </row>
    <row r="71" spans="1:21" x14ac:dyDescent="0.25">
      <c r="A71" s="57"/>
      <c r="B71" s="151"/>
      <c r="C71" s="100" t="s">
        <v>66</v>
      </c>
      <c r="D71" s="101">
        <v>1.169317335778109</v>
      </c>
      <c r="E71" s="101">
        <v>1.8704445561551379</v>
      </c>
      <c r="F71" s="101">
        <v>1.6114731245944007</v>
      </c>
      <c r="G71" s="101">
        <v>1.4392126155407761</v>
      </c>
      <c r="H71" s="101">
        <v>1.0320865765798695</v>
      </c>
      <c r="I71" s="101">
        <v>1.4415925579262516</v>
      </c>
      <c r="J71" s="169">
        <v>1.4396160154656159</v>
      </c>
      <c r="L71" s="57"/>
      <c r="M71" s="151"/>
      <c r="N71" s="100" t="s">
        <v>66</v>
      </c>
      <c r="O71" s="99">
        <v>11178.979315544235</v>
      </c>
      <c r="P71" s="99">
        <v>18457.766957719352</v>
      </c>
      <c r="Q71" s="99">
        <v>14357.622613184063</v>
      </c>
      <c r="R71" s="99">
        <v>15990.149561953331</v>
      </c>
      <c r="S71" s="99">
        <v>11509.780757136621</v>
      </c>
      <c r="T71" s="99">
        <v>16931.091</v>
      </c>
      <c r="U71" s="171">
        <v>17409.650812121417</v>
      </c>
    </row>
    <row r="72" spans="1:21" x14ac:dyDescent="0.25">
      <c r="A72" s="57"/>
      <c r="B72" s="151" t="s">
        <v>91</v>
      </c>
      <c r="C72" s="102" t="s">
        <v>98</v>
      </c>
      <c r="D72" s="101">
        <v>17.558264175129569</v>
      </c>
      <c r="E72" s="101">
        <v>23.456342563468286</v>
      </c>
      <c r="F72" s="101">
        <v>19.502091377091375</v>
      </c>
      <c r="G72" s="101">
        <v>19.613684792044829</v>
      </c>
      <c r="H72" s="101">
        <v>19.021628486393734</v>
      </c>
      <c r="I72" s="101">
        <v>16.39849366655255</v>
      </c>
      <c r="J72" s="169">
        <v>24.351003439565254</v>
      </c>
      <c r="L72" s="57"/>
      <c r="M72" s="151" t="s">
        <v>91</v>
      </c>
      <c r="N72" s="102" t="s">
        <v>98</v>
      </c>
      <c r="O72" s="99">
        <v>15889</v>
      </c>
      <c r="P72" s="99">
        <v>21999</v>
      </c>
      <c r="Q72" s="99">
        <v>19396</v>
      </c>
      <c r="R72" s="99">
        <v>19882</v>
      </c>
      <c r="S72" s="99">
        <v>19621</v>
      </c>
      <c r="T72" s="99">
        <v>17244</v>
      </c>
      <c r="U72" s="171">
        <v>26124</v>
      </c>
    </row>
    <row r="73" spans="1:21" x14ac:dyDescent="0.25">
      <c r="A73" s="57"/>
      <c r="B73" s="151"/>
      <c r="C73" s="100" t="s">
        <v>66</v>
      </c>
      <c r="D73" s="101">
        <v>2.7406112030059662</v>
      </c>
      <c r="E73" s="101">
        <v>2.118912762139721</v>
      </c>
      <c r="F73" s="101">
        <v>1.4942781602155792</v>
      </c>
      <c r="G73" s="101">
        <v>1.1656539993371671</v>
      </c>
      <c r="H73" s="101">
        <v>1.7754982405294188</v>
      </c>
      <c r="I73" s="101">
        <v>1.228306663254642</v>
      </c>
      <c r="J73" s="169">
        <v>1.5251272680770325</v>
      </c>
      <c r="L73" s="57"/>
      <c r="M73" s="151"/>
      <c r="N73" s="100" t="s">
        <v>66</v>
      </c>
      <c r="O73" s="99">
        <v>2848.483544758843</v>
      </c>
      <c r="P73" s="99">
        <v>2616.0283027812184</v>
      </c>
      <c r="Q73" s="99">
        <v>2113.7781017628281</v>
      </c>
      <c r="R73" s="99">
        <v>1732.9028072235615</v>
      </c>
      <c r="S73" s="99">
        <v>2354.8678943838863</v>
      </c>
      <c r="T73" s="99">
        <v>1367.883530268916</v>
      </c>
      <c r="U73" s="171">
        <v>2202.5419943424695</v>
      </c>
    </row>
    <row r="74" spans="1:21" x14ac:dyDescent="0.25">
      <c r="A74" s="57"/>
      <c r="B74" s="151" t="s">
        <v>82</v>
      </c>
      <c r="C74" s="102" t="s">
        <v>98</v>
      </c>
      <c r="D74" s="101">
        <v>9.901961461665481</v>
      </c>
      <c r="E74" s="101">
        <v>12.053111240058708</v>
      </c>
      <c r="F74" s="101">
        <v>10.47141317508682</v>
      </c>
      <c r="G74" s="101">
        <v>14.21938169639879</v>
      </c>
      <c r="H74" s="101">
        <v>11.931640949062553</v>
      </c>
      <c r="I74" s="101">
        <v>12.64698317648533</v>
      </c>
      <c r="J74" s="169">
        <v>16.881257341014599</v>
      </c>
      <c r="L74" s="57"/>
      <c r="M74" s="151" t="s">
        <v>82</v>
      </c>
      <c r="N74" s="102" t="s">
        <v>98</v>
      </c>
      <c r="O74" s="99">
        <v>14332</v>
      </c>
      <c r="P74" s="99">
        <v>17656</v>
      </c>
      <c r="Q74" s="99">
        <v>15740</v>
      </c>
      <c r="R74" s="99">
        <v>21314</v>
      </c>
      <c r="S74" s="99">
        <v>17978</v>
      </c>
      <c r="T74" s="99">
        <v>19177</v>
      </c>
      <c r="U74" s="171">
        <v>30182</v>
      </c>
    </row>
    <row r="75" spans="1:21" x14ac:dyDescent="0.25">
      <c r="A75" s="57"/>
      <c r="B75" s="151"/>
      <c r="C75" s="100" t="s">
        <v>66</v>
      </c>
      <c r="D75" s="101">
        <v>1.6889904865719068</v>
      </c>
      <c r="E75" s="101">
        <v>2.232596787325718</v>
      </c>
      <c r="F75" s="101">
        <v>1.1435917971580116</v>
      </c>
      <c r="G75" s="101">
        <v>1.7385614552050572</v>
      </c>
      <c r="H75" s="101">
        <v>1.035842315339002</v>
      </c>
      <c r="I75" s="101">
        <v>1.0330183749239183</v>
      </c>
      <c r="J75" s="169">
        <v>1.095056908893286</v>
      </c>
      <c r="L75" s="57"/>
      <c r="M75" s="151"/>
      <c r="N75" s="100" t="s">
        <v>66</v>
      </c>
      <c r="O75" s="99">
        <v>2564.5350386153264</v>
      </c>
      <c r="P75" s="99">
        <v>4427.5278301630906</v>
      </c>
      <c r="Q75" s="99">
        <v>1737.759205285806</v>
      </c>
      <c r="R75" s="99">
        <v>3413.061796406118</v>
      </c>
      <c r="S75" s="99">
        <v>1614.4295617957446</v>
      </c>
      <c r="T75" s="99">
        <v>1918.4404343111621</v>
      </c>
      <c r="U75" s="171">
        <v>1914.5083038353591</v>
      </c>
    </row>
    <row r="76" spans="1:21" x14ac:dyDescent="0.25">
      <c r="A76" s="57"/>
      <c r="B76" s="114" t="s">
        <v>4</v>
      </c>
      <c r="C76" s="102" t="s">
        <v>98</v>
      </c>
      <c r="D76" s="101">
        <v>23.563003448405748</v>
      </c>
      <c r="E76" s="101">
        <v>23.531428733386058</v>
      </c>
      <c r="F76" s="101">
        <v>23.561578177838669</v>
      </c>
      <c r="G76" s="101">
        <v>22.694293576130438</v>
      </c>
      <c r="H76" s="101">
        <v>22.229873425231439</v>
      </c>
      <c r="I76" s="101">
        <v>22.869069153888294</v>
      </c>
      <c r="J76" s="169">
        <f>+'20'!J20</f>
        <v>26.548907256016648</v>
      </c>
      <c r="L76" s="57"/>
      <c r="M76" s="114" t="s">
        <v>4</v>
      </c>
      <c r="N76" s="102" t="s">
        <v>98</v>
      </c>
      <c r="O76" s="99">
        <v>3797174</v>
      </c>
      <c r="P76" s="99">
        <v>3902178</v>
      </c>
      <c r="Q76" s="99">
        <v>3991640</v>
      </c>
      <c r="R76" s="99">
        <v>3916177</v>
      </c>
      <c r="S76" s="99">
        <v>3896799</v>
      </c>
      <c r="T76" s="99">
        <v>4067800</v>
      </c>
      <c r="U76" s="171">
        <f>+'20'!U20</f>
        <v>5185660</v>
      </c>
    </row>
    <row r="77" spans="1:21" x14ac:dyDescent="0.25">
      <c r="A77" s="57"/>
      <c r="B77" s="114"/>
      <c r="C77" s="100" t="s">
        <v>66</v>
      </c>
      <c r="D77" s="101">
        <v>0.36188441044201497</v>
      </c>
      <c r="E77" s="101">
        <v>0.39524772297467131</v>
      </c>
      <c r="F77" s="101">
        <v>0.45230000330926856</v>
      </c>
      <c r="G77" s="101">
        <v>0.37528285177850368</v>
      </c>
      <c r="H77" s="101">
        <v>0.30065731296252685</v>
      </c>
      <c r="I77" s="101">
        <v>0.33007550000995034</v>
      </c>
      <c r="J77" s="169">
        <f>+'20'!J21</f>
        <v>0.35953566467088321</v>
      </c>
      <c r="L77" s="57"/>
      <c r="M77" s="114"/>
      <c r="N77" s="100" t="s">
        <v>66</v>
      </c>
      <c r="O77" s="99">
        <v>66069.750321497573</v>
      </c>
      <c r="P77" s="99">
        <v>73018.908338314635</v>
      </c>
      <c r="Q77" s="99">
        <v>125370.63514331781</v>
      </c>
      <c r="R77" s="99">
        <v>77704.977808861455</v>
      </c>
      <c r="S77" s="99">
        <v>60899.06345491625</v>
      </c>
      <c r="T77" s="99">
        <v>67722.553209495542</v>
      </c>
      <c r="U77" s="171">
        <f>+'20'!U21</f>
        <v>75667.812952010616</v>
      </c>
    </row>
    <row r="78" spans="1:21" ht="14.45" customHeight="1" x14ac:dyDescent="0.25">
      <c r="A78" s="57"/>
      <c r="B78" s="92"/>
      <c r="C78" s="116"/>
      <c r="D78" s="99"/>
      <c r="E78" s="99"/>
      <c r="F78" s="99"/>
      <c r="G78" s="99"/>
      <c r="H78" s="99"/>
      <c r="I78" s="99"/>
      <c r="J78" s="169"/>
      <c r="L78" s="57"/>
      <c r="M78" s="92"/>
      <c r="N78" s="116"/>
      <c r="O78" s="99"/>
      <c r="P78" s="99"/>
      <c r="Q78" s="99"/>
      <c r="R78" s="99"/>
      <c r="S78" s="99"/>
      <c r="T78" s="99"/>
      <c r="U78" s="171"/>
    </row>
    <row r="79" spans="1:21" x14ac:dyDescent="0.25">
      <c r="A79" s="57" t="s">
        <v>58</v>
      </c>
      <c r="B79" s="151" t="s">
        <v>93</v>
      </c>
      <c r="C79" s="102" t="s">
        <v>98</v>
      </c>
      <c r="D79" s="101">
        <v>27.213123870429584</v>
      </c>
      <c r="E79" s="101">
        <v>17.048142128565825</v>
      </c>
      <c r="F79" s="101">
        <v>24.431493869723052</v>
      </c>
      <c r="G79" s="101">
        <v>24.476449708280633</v>
      </c>
      <c r="H79" s="101">
        <v>21.098948272161408</v>
      </c>
      <c r="I79" s="101">
        <v>22.901812078450874</v>
      </c>
      <c r="J79" s="169">
        <v>25.393776259985216</v>
      </c>
      <c r="L79" s="57" t="s">
        <v>58</v>
      </c>
      <c r="M79" s="151" t="s">
        <v>93</v>
      </c>
      <c r="N79" s="102" t="s">
        <v>98</v>
      </c>
      <c r="O79" s="99">
        <v>48936</v>
      </c>
      <c r="P79" s="99">
        <v>30419</v>
      </c>
      <c r="Q79" s="99">
        <v>42803</v>
      </c>
      <c r="R79" s="99">
        <v>41994</v>
      </c>
      <c r="S79" s="99">
        <v>35388</v>
      </c>
      <c r="T79" s="99">
        <v>36841</v>
      </c>
      <c r="U79" s="171">
        <v>64246</v>
      </c>
    </row>
    <row r="80" spans="1:21" x14ac:dyDescent="0.25">
      <c r="A80" s="37"/>
      <c r="B80" s="151"/>
      <c r="C80" s="100" t="s">
        <v>66</v>
      </c>
      <c r="D80" s="101">
        <v>2.9165607895969714</v>
      </c>
      <c r="E80" s="101">
        <v>2.1939638687128133</v>
      </c>
      <c r="F80" s="101">
        <v>2.4574098519999801</v>
      </c>
      <c r="G80" s="101">
        <v>1.415212328703958</v>
      </c>
      <c r="H80" s="101">
        <v>2.0707422765240873</v>
      </c>
      <c r="I80" s="101">
        <v>1.5862128910262216</v>
      </c>
      <c r="J80" s="169">
        <v>1.5244233561287324</v>
      </c>
      <c r="L80" s="37"/>
      <c r="M80" s="151"/>
      <c r="N80" s="100" t="s">
        <v>66</v>
      </c>
      <c r="O80" s="99">
        <v>6254.8519167123377</v>
      </c>
      <c r="P80" s="99">
        <v>4983.1393719220814</v>
      </c>
      <c r="Q80" s="99">
        <v>7178.1254687845931</v>
      </c>
      <c r="R80" s="99">
        <v>3303.4863522292749</v>
      </c>
      <c r="S80" s="99">
        <v>4474.4163182351385</v>
      </c>
      <c r="T80" s="99">
        <v>3425.1390895814325</v>
      </c>
      <c r="U80" s="171">
        <v>4062.086748895887</v>
      </c>
    </row>
    <row r="81" spans="1:21" x14ac:dyDescent="0.25">
      <c r="A81" s="37"/>
      <c r="B81" s="151" t="s">
        <v>83</v>
      </c>
      <c r="C81" s="102" t="s">
        <v>98</v>
      </c>
      <c r="D81" s="101">
        <v>20.48225960478954</v>
      </c>
      <c r="E81" s="101">
        <v>23.988193437507537</v>
      </c>
      <c r="F81" s="101">
        <v>16.639847743410641</v>
      </c>
      <c r="G81" s="101">
        <v>15.2660527191745</v>
      </c>
      <c r="H81" s="101">
        <v>17.189857072479644</v>
      </c>
      <c r="I81" s="101">
        <v>18.240500010099463</v>
      </c>
      <c r="J81" s="169">
        <v>22.347878354500562</v>
      </c>
      <c r="L81" s="37"/>
      <c r="M81" s="151" t="s">
        <v>83</v>
      </c>
      <c r="N81" s="102" t="s">
        <v>98</v>
      </c>
      <c r="O81" s="99">
        <v>55765</v>
      </c>
      <c r="P81" s="99">
        <v>69649</v>
      </c>
      <c r="Q81" s="99">
        <v>50360</v>
      </c>
      <c r="R81" s="99">
        <v>48156</v>
      </c>
      <c r="S81" s="99">
        <v>56178</v>
      </c>
      <c r="T81" s="99">
        <v>63213</v>
      </c>
      <c r="U81" s="171">
        <v>86257</v>
      </c>
    </row>
    <row r="82" spans="1:21" x14ac:dyDescent="0.25">
      <c r="A82" s="91"/>
      <c r="B82" s="151"/>
      <c r="C82" s="100" t="s">
        <v>66</v>
      </c>
      <c r="D82" s="101">
        <v>1.9900491208602049</v>
      </c>
      <c r="E82" s="101">
        <v>2.8742196366791437</v>
      </c>
      <c r="F82" s="101">
        <v>1.3295860996161706</v>
      </c>
      <c r="G82" s="101">
        <v>1.2100449139985427</v>
      </c>
      <c r="H82" s="101">
        <v>1.2594272769862465</v>
      </c>
      <c r="I82" s="101">
        <v>0.95202715024888829</v>
      </c>
      <c r="J82" s="169">
        <v>1.3351092291456912</v>
      </c>
      <c r="L82" s="91"/>
      <c r="M82" s="151"/>
      <c r="N82" s="100" t="s">
        <v>66</v>
      </c>
      <c r="O82" s="99">
        <v>5986.5394321774811</v>
      </c>
      <c r="P82" s="99">
        <v>15344.937143193889</v>
      </c>
      <c r="Q82" s="99">
        <v>4277.2912763219674</v>
      </c>
      <c r="R82" s="99">
        <v>4158.0993654161957</v>
      </c>
      <c r="S82" s="99">
        <v>4725.7007123325156</v>
      </c>
      <c r="T82" s="99">
        <v>4259.2590966331518</v>
      </c>
      <c r="U82" s="171">
        <v>5815.9426022254511</v>
      </c>
    </row>
    <row r="83" spans="1:21" x14ac:dyDescent="0.25">
      <c r="A83" s="91"/>
      <c r="B83" s="151" t="s">
        <v>84</v>
      </c>
      <c r="C83" s="102" t="s">
        <v>98</v>
      </c>
      <c r="D83" s="101">
        <v>11.41105427842372</v>
      </c>
      <c r="E83" s="101">
        <v>9.5065085010894066</v>
      </c>
      <c r="F83" s="101">
        <v>12.349290651673019</v>
      </c>
      <c r="G83" s="101">
        <v>9.8410988323306459</v>
      </c>
      <c r="H83" s="101">
        <v>12.136317891679754</v>
      </c>
      <c r="I83" s="101">
        <v>14.355299245805336</v>
      </c>
      <c r="J83" s="169">
        <v>19.150984054015225</v>
      </c>
      <c r="L83" s="91"/>
      <c r="M83" s="151" t="s">
        <v>84</v>
      </c>
      <c r="N83" s="102" t="s">
        <v>98</v>
      </c>
      <c r="O83" s="99">
        <v>59298</v>
      </c>
      <c r="P83" s="99">
        <v>51049</v>
      </c>
      <c r="Q83" s="99">
        <v>68175</v>
      </c>
      <c r="R83" s="99">
        <v>55355</v>
      </c>
      <c r="S83" s="99">
        <v>69703</v>
      </c>
      <c r="T83" s="99">
        <v>84111</v>
      </c>
      <c r="U83" s="171">
        <v>133310</v>
      </c>
    </row>
    <row r="84" spans="1:21" x14ac:dyDescent="0.25">
      <c r="A84" s="91"/>
      <c r="B84" s="151"/>
      <c r="C84" s="100" t="s">
        <v>66</v>
      </c>
      <c r="D84" s="101">
        <v>1.7083285646302035</v>
      </c>
      <c r="E84" s="101">
        <v>1.8633779541945215</v>
      </c>
      <c r="F84" s="101">
        <v>1.7509107503733821</v>
      </c>
      <c r="G84" s="101">
        <v>0.97450379849439006</v>
      </c>
      <c r="H84" s="101">
        <v>1.6790271275708961</v>
      </c>
      <c r="I84" s="101">
        <v>1.5519468738009059</v>
      </c>
      <c r="J84" s="169">
        <v>1.1974195653823243</v>
      </c>
      <c r="L84" s="91"/>
      <c r="M84" s="151"/>
      <c r="N84" s="100" t="s">
        <v>66</v>
      </c>
      <c r="O84" s="99">
        <v>10443.685512226173</v>
      </c>
      <c r="P84" s="99">
        <v>10523.659439593957</v>
      </c>
      <c r="Q84" s="99">
        <v>15405.158389399559</v>
      </c>
      <c r="R84" s="99">
        <v>5985.7330842224801</v>
      </c>
      <c r="S84" s="99">
        <v>8263.9211747971785</v>
      </c>
      <c r="T84" s="99">
        <v>10404.934897720719</v>
      </c>
      <c r="U84" s="171">
        <v>11280.329778383737</v>
      </c>
    </row>
    <row r="85" spans="1:21" x14ac:dyDescent="0.25">
      <c r="A85" s="91"/>
      <c r="B85" s="151" t="s">
        <v>85</v>
      </c>
      <c r="C85" s="102" t="s">
        <v>98</v>
      </c>
      <c r="D85" s="101">
        <v>15.391839439553156</v>
      </c>
      <c r="E85" s="101">
        <v>19.061936928586785</v>
      </c>
      <c r="F85" s="101">
        <v>18.907145726074415</v>
      </c>
      <c r="G85" s="101">
        <v>14.706708942855084</v>
      </c>
      <c r="H85" s="101">
        <v>16.945474210005766</v>
      </c>
      <c r="I85" s="101">
        <v>21.978905531329218</v>
      </c>
      <c r="J85" s="169">
        <v>21.650362760590678</v>
      </c>
      <c r="L85" s="91"/>
      <c r="M85" s="151" t="s">
        <v>85</v>
      </c>
      <c r="N85" s="102" t="s">
        <v>98</v>
      </c>
      <c r="O85" s="99">
        <v>40646</v>
      </c>
      <c r="P85" s="99">
        <v>51415</v>
      </c>
      <c r="Q85" s="99">
        <v>51781</v>
      </c>
      <c r="R85" s="99">
        <v>40817</v>
      </c>
      <c r="S85" s="99">
        <v>47630</v>
      </c>
      <c r="T85" s="99">
        <v>62599</v>
      </c>
      <c r="U85" s="171">
        <v>68366</v>
      </c>
    </row>
    <row r="86" spans="1:21" x14ac:dyDescent="0.25">
      <c r="A86" s="91"/>
      <c r="B86" s="151"/>
      <c r="C86" s="100" t="s">
        <v>66</v>
      </c>
      <c r="D86" s="101">
        <v>1.8172411605982204</v>
      </c>
      <c r="E86" s="101">
        <v>2.3460893519914969</v>
      </c>
      <c r="F86" s="101">
        <v>1.4060377261541099</v>
      </c>
      <c r="G86" s="101">
        <v>1.4379739163376049</v>
      </c>
      <c r="H86" s="101">
        <v>1.0327074463551256</v>
      </c>
      <c r="I86" s="101">
        <v>1.3139059857087803</v>
      </c>
      <c r="J86" s="169">
        <v>1.1379997761615546</v>
      </c>
      <c r="L86" s="91"/>
      <c r="M86" s="151"/>
      <c r="N86" s="100" t="s">
        <v>66</v>
      </c>
      <c r="O86" s="99">
        <v>4959.3368979665483</v>
      </c>
      <c r="P86" s="99">
        <v>5959.5868899121433</v>
      </c>
      <c r="Q86" s="99">
        <v>5647.5097052447227</v>
      </c>
      <c r="R86" s="99">
        <v>5854.8182541622955</v>
      </c>
      <c r="S86" s="99">
        <v>3706.6533514759703</v>
      </c>
      <c r="T86" s="99">
        <v>5111.3470973902758</v>
      </c>
      <c r="U86" s="171">
        <v>4061.3148117327714</v>
      </c>
    </row>
    <row r="87" spans="1:21" x14ac:dyDescent="0.25">
      <c r="A87" s="91"/>
      <c r="B87" s="151" t="s">
        <v>86</v>
      </c>
      <c r="C87" s="102" t="s">
        <v>98</v>
      </c>
      <c r="D87" s="101">
        <v>27.640471683680357</v>
      </c>
      <c r="E87" s="101">
        <v>23.729137122286463</v>
      </c>
      <c r="F87" s="101">
        <v>24.80133433101609</v>
      </c>
      <c r="G87" s="101">
        <v>21.456698244530749</v>
      </c>
      <c r="H87" s="101">
        <v>24.004564433040692</v>
      </c>
      <c r="I87" s="101">
        <v>30.932545673678696</v>
      </c>
      <c r="J87" s="169">
        <v>24.026373354490381</v>
      </c>
      <c r="L87" s="91"/>
      <c r="M87" s="151" t="s">
        <v>86</v>
      </c>
      <c r="N87" s="102" t="s">
        <v>98</v>
      </c>
      <c r="O87" s="99">
        <v>184284</v>
      </c>
      <c r="P87" s="99">
        <v>165319</v>
      </c>
      <c r="Q87" s="99">
        <v>177990</v>
      </c>
      <c r="R87" s="99">
        <v>158456</v>
      </c>
      <c r="S87" s="99">
        <v>181963</v>
      </c>
      <c r="T87" s="99">
        <v>239713</v>
      </c>
      <c r="U87" s="171">
        <v>201989</v>
      </c>
    </row>
    <row r="88" spans="1:21" x14ac:dyDescent="0.25">
      <c r="A88" s="37"/>
      <c r="B88" s="151"/>
      <c r="C88" s="100" t="s">
        <v>66</v>
      </c>
      <c r="D88" s="101">
        <v>1.7492273430921967</v>
      </c>
      <c r="E88" s="101">
        <v>1.6229164717635618</v>
      </c>
      <c r="F88" s="101">
        <v>1.2361550617017749</v>
      </c>
      <c r="G88" s="101">
        <v>1.4913584879196398</v>
      </c>
      <c r="H88" s="101">
        <v>1.0513226523069548</v>
      </c>
      <c r="I88" s="101">
        <v>1.1783427292262409</v>
      </c>
      <c r="J88" s="169">
        <v>1.5867657615167632</v>
      </c>
      <c r="L88" s="37"/>
      <c r="M88" s="151"/>
      <c r="N88" s="100" t="s">
        <v>66</v>
      </c>
      <c r="O88" s="99">
        <v>13754.715956637681</v>
      </c>
      <c r="P88" s="99">
        <v>11558.260140066068</v>
      </c>
      <c r="Q88" s="99">
        <v>16097.858804405636</v>
      </c>
      <c r="R88" s="99">
        <v>12743.317537779823</v>
      </c>
      <c r="S88" s="99">
        <v>10589.84477338913</v>
      </c>
      <c r="T88" s="99">
        <v>15557.108304601434</v>
      </c>
      <c r="U88" s="171">
        <v>16587.484053648299</v>
      </c>
    </row>
    <row r="89" spans="1:21" x14ac:dyDescent="0.25">
      <c r="A89" s="37"/>
      <c r="B89" s="151" t="s">
        <v>87</v>
      </c>
      <c r="C89" s="102" t="s">
        <v>98</v>
      </c>
      <c r="D89" s="101">
        <v>22.939052481610194</v>
      </c>
      <c r="E89" s="101">
        <v>18.770525198515433</v>
      </c>
      <c r="F89" s="101">
        <v>21.411929449748438</v>
      </c>
      <c r="G89" s="101">
        <v>19.50599287333981</v>
      </c>
      <c r="H89" s="101">
        <v>19.626028807430725</v>
      </c>
      <c r="I89" s="101">
        <v>17.152300675169439</v>
      </c>
      <c r="J89" s="169">
        <v>22.116912870564239</v>
      </c>
      <c r="L89" s="37"/>
      <c r="M89" s="151" t="s">
        <v>87</v>
      </c>
      <c r="N89" s="102" t="s">
        <v>98</v>
      </c>
      <c r="O89" s="99">
        <v>379016</v>
      </c>
      <c r="P89" s="99">
        <v>319736</v>
      </c>
      <c r="Q89" s="99">
        <v>375234</v>
      </c>
      <c r="R89" s="99">
        <v>349247</v>
      </c>
      <c r="S89" s="99">
        <v>357851</v>
      </c>
      <c r="T89" s="99">
        <v>318216</v>
      </c>
      <c r="U89" s="171">
        <v>434995</v>
      </c>
    </row>
    <row r="90" spans="1:21" x14ac:dyDescent="0.25">
      <c r="A90" s="91"/>
      <c r="B90" s="151"/>
      <c r="C90" s="100" t="s">
        <v>66</v>
      </c>
      <c r="D90" s="101">
        <v>1.1685693886792392</v>
      </c>
      <c r="E90" s="101">
        <v>1.0414050073593633</v>
      </c>
      <c r="F90" s="101">
        <v>1.3475341241959573</v>
      </c>
      <c r="G90" s="101">
        <v>1.0032158892095273</v>
      </c>
      <c r="H90" s="101">
        <v>0.72387640645187457</v>
      </c>
      <c r="I90" s="101">
        <v>0.78397982862427473</v>
      </c>
      <c r="J90" s="169">
        <v>0.80885608551480737</v>
      </c>
      <c r="L90" s="91"/>
      <c r="M90" s="151"/>
      <c r="N90" s="100" t="s">
        <v>66</v>
      </c>
      <c r="O90" s="99">
        <v>22209.389783863327</v>
      </c>
      <c r="P90" s="99">
        <v>21554.698559926215</v>
      </c>
      <c r="Q90" s="99">
        <v>29322.603696037913</v>
      </c>
      <c r="R90" s="99">
        <v>20098.365149418569</v>
      </c>
      <c r="S90" s="99">
        <v>16070.158302971973</v>
      </c>
      <c r="T90" s="99">
        <v>18226.477966069557</v>
      </c>
      <c r="U90" s="171">
        <v>19951.215687298074</v>
      </c>
    </row>
    <row r="91" spans="1:21" x14ac:dyDescent="0.25">
      <c r="A91" s="91"/>
      <c r="B91" s="152" t="s">
        <v>95</v>
      </c>
      <c r="C91" s="102" t="s">
        <v>98</v>
      </c>
      <c r="D91" s="101">
        <v>15.700008162538969</v>
      </c>
      <c r="E91" s="101">
        <v>15.062068608903573</v>
      </c>
      <c r="F91" s="101">
        <v>16.140064217989764</v>
      </c>
      <c r="G91" s="101">
        <v>14.926583928417546</v>
      </c>
      <c r="H91" s="101">
        <v>14.13371925381213</v>
      </c>
      <c r="I91" s="101">
        <v>13.845133989933087</v>
      </c>
      <c r="J91" s="169">
        <v>18.112380848304451</v>
      </c>
      <c r="L91" s="91"/>
      <c r="M91" s="152" t="s">
        <v>95</v>
      </c>
      <c r="N91" s="102" t="s">
        <v>98</v>
      </c>
      <c r="O91" s="99">
        <v>1025184</v>
      </c>
      <c r="P91" s="99">
        <v>1013673</v>
      </c>
      <c r="Q91" s="99">
        <v>1109683</v>
      </c>
      <c r="R91" s="99">
        <v>1046218</v>
      </c>
      <c r="S91" s="99">
        <v>1005825</v>
      </c>
      <c r="T91" s="99">
        <v>998118</v>
      </c>
      <c r="U91" s="171">
        <v>1478422</v>
      </c>
    </row>
    <row r="92" spans="1:21" x14ac:dyDescent="0.25">
      <c r="A92" s="91"/>
      <c r="B92" s="152"/>
      <c r="C92" s="100" t="s">
        <v>66</v>
      </c>
      <c r="D92" s="101">
        <v>0.62600555066310293</v>
      </c>
      <c r="E92" s="101">
        <v>0.54762802328078597</v>
      </c>
      <c r="F92" s="101">
        <v>0.77078902542298011</v>
      </c>
      <c r="G92" s="101">
        <v>0.64192604999720093</v>
      </c>
      <c r="H92" s="101">
        <v>0.52830786179364086</v>
      </c>
      <c r="I92" s="101">
        <v>0.57854463441991355</v>
      </c>
      <c r="J92" s="169">
        <v>0.56681067893553283</v>
      </c>
      <c r="L92" s="91"/>
      <c r="M92" s="152"/>
      <c r="N92" s="100" t="s">
        <v>66</v>
      </c>
      <c r="O92" s="99">
        <v>45246.457093282574</v>
      </c>
      <c r="P92" s="99">
        <v>36137.220479432479</v>
      </c>
      <c r="Q92" s="99">
        <v>94984.287486937974</v>
      </c>
      <c r="R92" s="99">
        <v>55642.069156921294</v>
      </c>
      <c r="S92" s="99">
        <v>43072.763593710384</v>
      </c>
      <c r="T92" s="99">
        <v>45981.585091722467</v>
      </c>
      <c r="U92" s="171">
        <v>46294.780601073668</v>
      </c>
    </row>
    <row r="93" spans="1:21" x14ac:dyDescent="0.25">
      <c r="A93" s="91"/>
      <c r="B93" s="151" t="s">
        <v>96</v>
      </c>
      <c r="C93" s="102" t="s">
        <v>98</v>
      </c>
      <c r="D93" s="101">
        <v>21.655953018078314</v>
      </c>
      <c r="E93" s="101">
        <v>17.969622102093219</v>
      </c>
      <c r="F93" s="101">
        <v>16.347088410917113</v>
      </c>
      <c r="G93" s="101">
        <v>19.846518419012945</v>
      </c>
      <c r="H93" s="101">
        <v>20.756951979279687</v>
      </c>
      <c r="I93" s="101">
        <v>22.012422948448638</v>
      </c>
      <c r="J93" s="169">
        <v>19.910176781663036</v>
      </c>
      <c r="L93" s="91"/>
      <c r="M93" s="151" t="s">
        <v>96</v>
      </c>
      <c r="N93" s="102" t="s">
        <v>98</v>
      </c>
      <c r="O93" s="99">
        <v>181685</v>
      </c>
      <c r="P93" s="99">
        <v>155503</v>
      </c>
      <c r="Q93" s="99">
        <v>144138</v>
      </c>
      <c r="R93" s="99">
        <v>178472</v>
      </c>
      <c r="S93" s="99">
        <v>189775</v>
      </c>
      <c r="T93" s="99">
        <v>204550</v>
      </c>
      <c r="U93" s="171">
        <v>198075</v>
      </c>
    </row>
    <row r="94" spans="1:21" x14ac:dyDescent="0.25">
      <c r="A94" s="91"/>
      <c r="B94" s="151"/>
      <c r="C94" s="100" t="s">
        <v>66</v>
      </c>
      <c r="D94" s="101">
        <v>1.0543334470455419</v>
      </c>
      <c r="E94" s="101">
        <v>0.94122949023441183</v>
      </c>
      <c r="F94" s="101">
        <v>1.1378763385769783</v>
      </c>
      <c r="G94" s="101">
        <v>1.1747296793034314</v>
      </c>
      <c r="H94" s="101">
        <v>1.0615707821806719</v>
      </c>
      <c r="I94" s="101">
        <v>0.91258023785387099</v>
      </c>
      <c r="J94" s="169">
        <v>1.3080822502087175</v>
      </c>
      <c r="L94" s="91"/>
      <c r="M94" s="151"/>
      <c r="N94" s="100" t="s">
        <v>66</v>
      </c>
      <c r="O94" s="99">
        <v>10215.618346780004</v>
      </c>
      <c r="P94" s="99">
        <v>9123.1105168196991</v>
      </c>
      <c r="Q94" s="99">
        <v>11103.403391557071</v>
      </c>
      <c r="R94" s="99">
        <v>11136.824258791423</v>
      </c>
      <c r="S94" s="99">
        <v>13165.015673857399</v>
      </c>
      <c r="T94" s="99">
        <v>9620.0738289974852</v>
      </c>
      <c r="U94" s="171">
        <v>11139.276624158501</v>
      </c>
    </row>
    <row r="95" spans="1:21" x14ac:dyDescent="0.25">
      <c r="A95" s="91"/>
      <c r="B95" s="151" t="s">
        <v>88</v>
      </c>
      <c r="C95" s="102" t="s">
        <v>98</v>
      </c>
      <c r="D95" s="101">
        <v>31.044798187414358</v>
      </c>
      <c r="E95" s="101">
        <v>29.404874427510336</v>
      </c>
      <c r="F95" s="101">
        <v>25.416944096997963</v>
      </c>
      <c r="G95" s="101">
        <v>25.236820519369523</v>
      </c>
      <c r="H95" s="101">
        <v>25.625193080386328</v>
      </c>
      <c r="I95" s="101">
        <v>24.428877570421157</v>
      </c>
      <c r="J95" s="169">
        <v>23.052806819641667</v>
      </c>
      <c r="L95" s="91"/>
      <c r="M95" s="151" t="s">
        <v>88</v>
      </c>
      <c r="N95" s="102" t="s">
        <v>98</v>
      </c>
      <c r="O95" s="99">
        <v>298153</v>
      </c>
      <c r="P95" s="99">
        <v>289945</v>
      </c>
      <c r="Q95" s="99">
        <v>254615</v>
      </c>
      <c r="R95" s="99">
        <v>256902</v>
      </c>
      <c r="S95" s="99">
        <v>264606</v>
      </c>
      <c r="T95" s="99">
        <v>255689</v>
      </c>
      <c r="U95" s="171">
        <v>261991</v>
      </c>
    </row>
    <row r="96" spans="1:21" x14ac:dyDescent="0.25">
      <c r="A96" s="37"/>
      <c r="B96" s="151"/>
      <c r="C96" s="100" t="s">
        <v>66</v>
      </c>
      <c r="D96" s="101">
        <v>1.6094329669185299</v>
      </c>
      <c r="E96" s="101">
        <v>1.7279539752569839</v>
      </c>
      <c r="F96" s="101">
        <v>1.1821585834175348</v>
      </c>
      <c r="G96" s="101">
        <v>1.1688675425777393</v>
      </c>
      <c r="H96" s="101">
        <v>0.86188404062881774</v>
      </c>
      <c r="I96" s="101">
        <v>0.93038096704589934</v>
      </c>
      <c r="J96" s="169">
        <v>1.0207497064411633</v>
      </c>
      <c r="L96" s="37"/>
      <c r="M96" s="151"/>
      <c r="N96" s="100" t="s">
        <v>66</v>
      </c>
      <c r="O96" s="99">
        <v>16526.876854005222</v>
      </c>
      <c r="P96" s="99">
        <v>21285.431007582894</v>
      </c>
      <c r="Q96" s="99">
        <v>14647.006638519391</v>
      </c>
      <c r="R96" s="99">
        <v>18497.723815603185</v>
      </c>
      <c r="S96" s="99">
        <v>12876.838078799432</v>
      </c>
      <c r="T96" s="99">
        <v>14678.024724239909</v>
      </c>
      <c r="U96" s="171">
        <v>13162.122546864579</v>
      </c>
    </row>
    <row r="97" spans="1:21" x14ac:dyDescent="0.25">
      <c r="A97" s="37"/>
      <c r="B97" s="152" t="s">
        <v>97</v>
      </c>
      <c r="C97" s="102" t="s">
        <v>98</v>
      </c>
      <c r="D97" s="129" t="s">
        <v>126</v>
      </c>
      <c r="E97" s="129" t="s">
        <v>126</v>
      </c>
      <c r="F97" s="129" t="s">
        <v>126</v>
      </c>
      <c r="G97" s="129" t="s">
        <v>126</v>
      </c>
      <c r="H97" s="129" t="s">
        <v>126</v>
      </c>
      <c r="I97" s="101">
        <v>28.696269997675135</v>
      </c>
      <c r="J97" s="169">
        <v>26.655480875223148</v>
      </c>
      <c r="L97" s="37"/>
      <c r="M97" s="152" t="s">
        <v>97</v>
      </c>
      <c r="N97" s="102" t="s">
        <v>98</v>
      </c>
      <c r="O97" s="129" t="s">
        <v>126</v>
      </c>
      <c r="P97" s="129" t="s">
        <v>126</v>
      </c>
      <c r="Q97" s="129" t="s">
        <v>126</v>
      </c>
      <c r="R97" s="129" t="s">
        <v>126</v>
      </c>
      <c r="S97" s="129" t="s">
        <v>126</v>
      </c>
      <c r="T97" s="99">
        <v>132072</v>
      </c>
      <c r="U97" s="171">
        <v>136624</v>
      </c>
    </row>
    <row r="98" spans="1:21" x14ac:dyDescent="0.25">
      <c r="A98" s="91"/>
      <c r="B98" s="152"/>
      <c r="C98" s="100" t="s">
        <v>66</v>
      </c>
      <c r="D98" s="101"/>
      <c r="E98" s="101"/>
      <c r="F98" s="101"/>
      <c r="G98" s="101"/>
      <c r="H98" s="101"/>
      <c r="I98" s="101">
        <v>1.2780102011990666</v>
      </c>
      <c r="J98" s="169">
        <v>1.2956422923732869</v>
      </c>
      <c r="L98" s="91"/>
      <c r="M98" s="152"/>
      <c r="N98" s="100" t="s">
        <v>66</v>
      </c>
      <c r="O98" s="99"/>
      <c r="P98" s="99"/>
      <c r="Q98" s="99"/>
      <c r="R98" s="99"/>
      <c r="S98" s="99"/>
      <c r="T98" s="99">
        <v>8331.342352826463</v>
      </c>
      <c r="U98" s="171">
        <v>9596.3845498485225</v>
      </c>
    </row>
    <row r="99" spans="1:21" x14ac:dyDescent="0.25">
      <c r="A99" s="91"/>
      <c r="B99" s="151" t="s">
        <v>80</v>
      </c>
      <c r="C99" s="102" t="s">
        <v>98</v>
      </c>
      <c r="D99" s="101">
        <v>31.37661216174153</v>
      </c>
      <c r="E99" s="101">
        <v>27.67173721528733</v>
      </c>
      <c r="F99" s="101">
        <v>28.379549371947743</v>
      </c>
      <c r="G99" s="101">
        <v>27.483198207286424</v>
      </c>
      <c r="H99" s="101">
        <v>26.746503121646693</v>
      </c>
      <c r="I99" s="101">
        <v>24.842518376446634</v>
      </c>
      <c r="J99" s="169">
        <v>25.00968227138581</v>
      </c>
      <c r="L99" s="91"/>
      <c r="M99" s="151" t="s">
        <v>80</v>
      </c>
      <c r="N99" s="102" t="s">
        <v>98</v>
      </c>
      <c r="O99" s="99">
        <v>611875</v>
      </c>
      <c r="P99" s="99">
        <v>550628</v>
      </c>
      <c r="Q99" s="99">
        <v>572808</v>
      </c>
      <c r="R99" s="99">
        <v>561219</v>
      </c>
      <c r="S99" s="99">
        <v>552598</v>
      </c>
      <c r="T99" s="99">
        <v>403600</v>
      </c>
      <c r="U99" s="171">
        <v>416515</v>
      </c>
    </row>
    <row r="100" spans="1:21" x14ac:dyDescent="0.25">
      <c r="A100" s="91"/>
      <c r="B100" s="151"/>
      <c r="C100" s="100" t="s">
        <v>66</v>
      </c>
      <c r="D100" s="101">
        <v>0.96034688673702651</v>
      </c>
      <c r="E100" s="101">
        <v>0.9582249008824465</v>
      </c>
      <c r="F100" s="101">
        <v>2.0575093689714516</v>
      </c>
      <c r="G100" s="101">
        <v>1.0895157516780611</v>
      </c>
      <c r="H100" s="101">
        <v>0.7165147901560599</v>
      </c>
      <c r="I100" s="101">
        <v>1.0197200380367029</v>
      </c>
      <c r="J100" s="169">
        <v>0.98712159207479877</v>
      </c>
      <c r="L100" s="91"/>
      <c r="M100" s="151"/>
      <c r="N100" s="100" t="s">
        <v>66</v>
      </c>
      <c r="O100" s="99">
        <v>21879.704013773906</v>
      </c>
      <c r="P100" s="99">
        <v>23099.183151863861</v>
      </c>
      <c r="Q100" s="99">
        <v>48736.363328850028</v>
      </c>
      <c r="R100" s="99">
        <v>22714.127464072193</v>
      </c>
      <c r="S100" s="99">
        <v>17143.850895481886</v>
      </c>
      <c r="T100" s="99">
        <v>18100.736912306795</v>
      </c>
      <c r="U100" s="171">
        <v>23744.932867121421</v>
      </c>
    </row>
    <row r="101" spans="1:21" x14ac:dyDescent="0.25">
      <c r="A101" s="91"/>
      <c r="B101" s="151" t="s">
        <v>89</v>
      </c>
      <c r="C101" s="102" t="s">
        <v>98</v>
      </c>
      <c r="D101" s="101">
        <v>36.430387915711869</v>
      </c>
      <c r="E101" s="101">
        <v>40.842003076952679</v>
      </c>
      <c r="F101" s="101">
        <v>34.511667561337582</v>
      </c>
      <c r="G101" s="101">
        <v>31.077104178928781</v>
      </c>
      <c r="H101" s="101">
        <v>32.77814288591874</v>
      </c>
      <c r="I101" s="101">
        <v>32.012386194578987</v>
      </c>
      <c r="J101" s="169">
        <v>32.380139716433511</v>
      </c>
      <c r="L101" s="91"/>
      <c r="M101" s="151" t="s">
        <v>89</v>
      </c>
      <c r="N101" s="102" t="s">
        <v>98</v>
      </c>
      <c r="O101" s="99">
        <v>333063</v>
      </c>
      <c r="P101" s="99">
        <v>382012</v>
      </c>
      <c r="Q101" s="99">
        <v>327885</v>
      </c>
      <c r="R101" s="99">
        <v>300960</v>
      </c>
      <c r="S101" s="99">
        <v>322198</v>
      </c>
      <c r="T101" s="99">
        <v>319757</v>
      </c>
      <c r="U101" s="171">
        <v>329001</v>
      </c>
    </row>
    <row r="102" spans="1:21" x14ac:dyDescent="0.25">
      <c r="A102" s="91"/>
      <c r="B102" s="151"/>
      <c r="C102" s="100" t="s">
        <v>66</v>
      </c>
      <c r="D102" s="101">
        <v>1.2564103614424005</v>
      </c>
      <c r="E102" s="101">
        <v>1.4969765715457726</v>
      </c>
      <c r="F102" s="101">
        <v>1.5662972914658777</v>
      </c>
      <c r="G102" s="101">
        <v>1.0820187339504195</v>
      </c>
      <c r="H102" s="101">
        <v>1.0048639637233339</v>
      </c>
      <c r="I102" s="101">
        <v>1.0006350457052358</v>
      </c>
      <c r="J102" s="169">
        <v>1.0530019950283749</v>
      </c>
      <c r="L102" s="91"/>
      <c r="M102" s="151"/>
      <c r="N102" s="100" t="s">
        <v>66</v>
      </c>
      <c r="O102" s="99">
        <v>12837.979302292735</v>
      </c>
      <c r="P102" s="99">
        <v>26639.026660890249</v>
      </c>
      <c r="Q102" s="99">
        <v>26774.415341806489</v>
      </c>
      <c r="R102" s="99">
        <v>13158.735354997345</v>
      </c>
      <c r="S102" s="99">
        <v>14083.159985718166</v>
      </c>
      <c r="T102" s="99">
        <v>12203.614713135885</v>
      </c>
      <c r="U102" s="171">
        <v>16432.620050926002</v>
      </c>
    </row>
    <row r="103" spans="1:21" x14ac:dyDescent="0.25">
      <c r="A103" s="91"/>
      <c r="B103" s="151" t="s">
        <v>92</v>
      </c>
      <c r="C103" s="102" t="s">
        <v>98</v>
      </c>
      <c r="D103" s="101">
        <v>35.484050408995962</v>
      </c>
      <c r="E103" s="101">
        <v>31.375195457164018</v>
      </c>
      <c r="F103" s="101">
        <v>28.010760462394312</v>
      </c>
      <c r="G103" s="101">
        <v>28.212639679986083</v>
      </c>
      <c r="H103" s="101">
        <v>24.337736242375676</v>
      </c>
      <c r="I103" s="101">
        <v>26.023780918156792</v>
      </c>
      <c r="J103" s="169">
        <v>25.65874474886856</v>
      </c>
      <c r="L103" s="91"/>
      <c r="M103" s="151" t="s">
        <v>92</v>
      </c>
      <c r="N103" s="102" t="s">
        <v>98</v>
      </c>
      <c r="O103" s="99">
        <v>127579</v>
      </c>
      <c r="P103" s="99">
        <v>114372</v>
      </c>
      <c r="Q103" s="99">
        <v>102667</v>
      </c>
      <c r="R103" s="99">
        <v>103818</v>
      </c>
      <c r="S103" s="99">
        <v>89898</v>
      </c>
      <c r="T103" s="99">
        <v>96606</v>
      </c>
      <c r="U103" s="171">
        <v>104262</v>
      </c>
    </row>
    <row r="104" spans="1:21" x14ac:dyDescent="0.25">
      <c r="A104" s="91"/>
      <c r="B104" s="151"/>
      <c r="C104" s="100" t="s">
        <v>66</v>
      </c>
      <c r="D104" s="101">
        <v>1.919611341244563</v>
      </c>
      <c r="E104" s="101">
        <v>5.1692184161896551</v>
      </c>
      <c r="F104" s="101">
        <v>1.6868714397301223</v>
      </c>
      <c r="G104" s="101">
        <v>1.2364494049560559</v>
      </c>
      <c r="H104" s="101">
        <v>1.4812084723087382</v>
      </c>
      <c r="I104" s="101">
        <v>1.3201763315084851</v>
      </c>
      <c r="J104" s="169">
        <v>1.1962693296100424</v>
      </c>
      <c r="L104" s="91"/>
      <c r="M104" s="151"/>
      <c r="N104" s="100" t="s">
        <v>66</v>
      </c>
      <c r="O104" s="99">
        <v>10098.496401772125</v>
      </c>
      <c r="P104" s="99">
        <v>16972.034346020242</v>
      </c>
      <c r="Q104" s="99">
        <v>8018.3843439660459</v>
      </c>
      <c r="R104" s="99">
        <v>5287.2219590673931</v>
      </c>
      <c r="S104" s="99">
        <v>5114.4278011653787</v>
      </c>
      <c r="T104" s="99">
        <v>6682.170389181415</v>
      </c>
      <c r="U104" s="171">
        <v>5028.0159108737907</v>
      </c>
    </row>
    <row r="105" spans="1:21" x14ac:dyDescent="0.25">
      <c r="A105" s="91"/>
      <c r="B105" s="151" t="s">
        <v>90</v>
      </c>
      <c r="C105" s="102" t="s">
        <v>98</v>
      </c>
      <c r="D105" s="101">
        <v>22.791802807193921</v>
      </c>
      <c r="E105" s="101">
        <v>23.475198335414902</v>
      </c>
      <c r="F105" s="101">
        <v>24.090768399779087</v>
      </c>
      <c r="G105" s="101">
        <v>24.242140663146909</v>
      </c>
      <c r="H105" s="101">
        <v>25.004173235648707</v>
      </c>
      <c r="I105" s="101">
        <v>24.25726693274963</v>
      </c>
      <c r="J105" s="169">
        <v>22.769275517966616</v>
      </c>
      <c r="L105" s="91"/>
      <c r="M105" s="151" t="s">
        <v>90</v>
      </c>
      <c r="N105" s="102" t="s">
        <v>98</v>
      </c>
      <c r="O105" s="99">
        <v>175924</v>
      </c>
      <c r="P105" s="99">
        <v>186833</v>
      </c>
      <c r="Q105" s="99">
        <v>198473</v>
      </c>
      <c r="R105" s="99">
        <v>204649</v>
      </c>
      <c r="S105" s="99">
        <v>215696</v>
      </c>
      <c r="T105" s="99">
        <v>213993</v>
      </c>
      <c r="U105" s="171">
        <v>203530</v>
      </c>
    </row>
    <row r="106" spans="1:21" x14ac:dyDescent="0.25">
      <c r="A106" s="91"/>
      <c r="B106" s="151"/>
      <c r="C106" s="100" t="s">
        <v>66</v>
      </c>
      <c r="D106" s="101">
        <v>1.1162502857631789</v>
      </c>
      <c r="E106" s="101">
        <v>1.573927520270306</v>
      </c>
      <c r="F106" s="101">
        <v>1.3144839816142497</v>
      </c>
      <c r="G106" s="101">
        <v>1.2419904890891507</v>
      </c>
      <c r="H106" s="101">
        <v>1.002499103608365</v>
      </c>
      <c r="I106" s="101">
        <v>1.2396853251009745</v>
      </c>
      <c r="J106" s="169">
        <v>0.98532071342806016</v>
      </c>
      <c r="L106" s="91"/>
      <c r="M106" s="151"/>
      <c r="N106" s="100" t="s">
        <v>66</v>
      </c>
      <c r="O106" s="99">
        <v>10530.931540336245</v>
      </c>
      <c r="P106" s="99">
        <v>15440.215183330176</v>
      </c>
      <c r="Q106" s="99">
        <v>12783.880476160522</v>
      </c>
      <c r="R106" s="99">
        <v>13627.705850767785</v>
      </c>
      <c r="S106" s="99">
        <v>10789.774663317463</v>
      </c>
      <c r="T106" s="99">
        <v>14676.542468433467</v>
      </c>
      <c r="U106" s="171">
        <v>14507.627600679583</v>
      </c>
    </row>
    <row r="107" spans="1:21" x14ac:dyDescent="0.25">
      <c r="A107" s="91"/>
      <c r="B107" s="151" t="s">
        <v>91</v>
      </c>
      <c r="C107" s="102" t="s">
        <v>98</v>
      </c>
      <c r="D107" s="101">
        <v>15.512802095189684</v>
      </c>
      <c r="E107" s="101">
        <v>19.103926983483852</v>
      </c>
      <c r="F107" s="101">
        <v>15.109194015444016</v>
      </c>
      <c r="G107" s="101">
        <v>14.886354668139848</v>
      </c>
      <c r="H107" s="101">
        <v>14.185999166270808</v>
      </c>
      <c r="I107" s="101">
        <v>11.513370611282285</v>
      </c>
      <c r="J107" s="169">
        <v>17.683466783493813</v>
      </c>
      <c r="L107" s="91"/>
      <c r="M107" s="151" t="s">
        <v>91</v>
      </c>
      <c r="N107" s="102" t="s">
        <v>98</v>
      </c>
      <c r="O107" s="99">
        <v>14038</v>
      </c>
      <c r="P107" s="99">
        <v>17917</v>
      </c>
      <c r="Q107" s="99">
        <v>15027</v>
      </c>
      <c r="R107" s="99">
        <v>15090</v>
      </c>
      <c r="S107" s="99">
        <v>14633</v>
      </c>
      <c r="T107" s="99">
        <v>12107</v>
      </c>
      <c r="U107" s="171">
        <v>18971</v>
      </c>
    </row>
    <row r="108" spans="1:21" x14ac:dyDescent="0.25">
      <c r="A108" s="91"/>
      <c r="B108" s="151"/>
      <c r="C108" s="100" t="s">
        <v>66</v>
      </c>
      <c r="D108" s="101">
        <v>3.1128636953194935</v>
      </c>
      <c r="E108" s="101">
        <v>2.3581032329059304</v>
      </c>
      <c r="F108" s="101">
        <v>1.21749738482019</v>
      </c>
      <c r="G108" s="101">
        <v>1.0614070930417849</v>
      </c>
      <c r="H108" s="101">
        <v>1.8474944609108097</v>
      </c>
      <c r="I108" s="101">
        <v>1.1563151583732767</v>
      </c>
      <c r="J108" s="169">
        <v>1.433044207640356</v>
      </c>
      <c r="L108" s="91"/>
      <c r="M108" s="151"/>
      <c r="N108" s="100" t="s">
        <v>66</v>
      </c>
      <c r="O108" s="99">
        <v>3130.84046781701</v>
      </c>
      <c r="P108" s="99">
        <v>2624.9590835813406</v>
      </c>
      <c r="Q108" s="99">
        <v>1647.5399332781078</v>
      </c>
      <c r="R108" s="99">
        <v>1512.4032650853089</v>
      </c>
      <c r="S108" s="99">
        <v>2284.3223356902445</v>
      </c>
      <c r="T108" s="99">
        <v>1319.3908262455643</v>
      </c>
      <c r="U108" s="171">
        <v>1797.262179567929</v>
      </c>
    </row>
    <row r="109" spans="1:21" x14ac:dyDescent="0.25">
      <c r="A109" s="91"/>
      <c r="B109" s="151" t="s">
        <v>82</v>
      </c>
      <c r="C109" s="102" t="s">
        <v>98</v>
      </c>
      <c r="D109" s="101">
        <v>10.782857419216658</v>
      </c>
      <c r="E109" s="101">
        <v>10.86800696317029</v>
      </c>
      <c r="F109" s="101">
        <v>8.9293079819577681</v>
      </c>
      <c r="G109" s="101">
        <v>12.752344990459925</v>
      </c>
      <c r="H109" s="101">
        <v>9.981748797079808</v>
      </c>
      <c r="I109" s="101">
        <v>10.257661590814664</v>
      </c>
      <c r="J109" s="169">
        <v>13.558364561776386</v>
      </c>
      <c r="L109" s="91"/>
      <c r="M109" s="151" t="s">
        <v>82</v>
      </c>
      <c r="N109" s="102" t="s">
        <v>98</v>
      </c>
      <c r="O109" s="99">
        <v>15607</v>
      </c>
      <c r="P109" s="99">
        <v>15920</v>
      </c>
      <c r="Q109" s="99">
        <v>13422</v>
      </c>
      <c r="R109" s="99">
        <v>19115</v>
      </c>
      <c r="S109" s="99">
        <v>15040</v>
      </c>
      <c r="T109" s="99">
        <v>15554</v>
      </c>
      <c r="U109" s="171">
        <v>24241</v>
      </c>
    </row>
    <row r="110" spans="1:21" x14ac:dyDescent="0.25">
      <c r="A110" s="91"/>
      <c r="B110" s="151"/>
      <c r="C110" s="100" t="s">
        <v>66</v>
      </c>
      <c r="D110" s="101">
        <v>1.7139328558804297</v>
      </c>
      <c r="E110" s="101">
        <v>1.936963368831544</v>
      </c>
      <c r="F110" s="101">
        <v>1.2290712976392326</v>
      </c>
      <c r="G110" s="101">
        <v>1.7407282832621951</v>
      </c>
      <c r="H110" s="101">
        <v>0.95835989759778861</v>
      </c>
      <c r="I110" s="101">
        <v>0.91964551765226354</v>
      </c>
      <c r="J110" s="169">
        <v>0.93589968819853397</v>
      </c>
      <c r="L110" s="91"/>
      <c r="M110" s="151"/>
      <c r="N110" s="100" t="s">
        <v>66</v>
      </c>
      <c r="O110" s="99">
        <v>2623.9260546890778</v>
      </c>
      <c r="P110" s="99">
        <v>4330.5508100219558</v>
      </c>
      <c r="Q110" s="99">
        <v>2054.848088464611</v>
      </c>
      <c r="R110" s="99">
        <v>3376.0200090416047</v>
      </c>
      <c r="S110" s="99">
        <v>1599.1721373885928</v>
      </c>
      <c r="T110" s="99">
        <v>1723.920531811139</v>
      </c>
      <c r="U110" s="171">
        <v>1750.3682296573882</v>
      </c>
    </row>
    <row r="111" spans="1:21" x14ac:dyDescent="0.25">
      <c r="A111" s="91"/>
      <c r="B111" s="114" t="s">
        <v>4</v>
      </c>
      <c r="C111" s="102" t="s">
        <v>98</v>
      </c>
      <c r="D111" s="101">
        <v>22.035722904578925</v>
      </c>
      <c r="E111" s="101">
        <v>20.589905163984326</v>
      </c>
      <c r="F111" s="101">
        <v>20.689433107593214</v>
      </c>
      <c r="G111" s="101">
        <v>19.589853374021274</v>
      </c>
      <c r="H111" s="101">
        <v>19.504094797587619</v>
      </c>
      <c r="I111" s="101">
        <v>19.43369960124457</v>
      </c>
      <c r="J111" s="169">
        <f>+'20'!J27</f>
        <v>21.301928889726241</v>
      </c>
      <c r="L111" s="91"/>
      <c r="M111" s="114" t="s">
        <v>4</v>
      </c>
      <c r="N111" s="102" t="s">
        <v>98</v>
      </c>
      <c r="O111" s="99">
        <v>3551053</v>
      </c>
      <c r="P111" s="99">
        <v>3414390</v>
      </c>
      <c r="Q111" s="99">
        <v>3505061</v>
      </c>
      <c r="R111" s="99">
        <v>3380468</v>
      </c>
      <c r="S111" s="99">
        <v>3418982</v>
      </c>
      <c r="T111" s="99">
        <v>3456739</v>
      </c>
      <c r="U111" s="171">
        <f>+'20'!U27</f>
        <v>4160795</v>
      </c>
    </row>
    <row r="112" spans="1:21" x14ac:dyDescent="0.25">
      <c r="A112" s="91"/>
      <c r="B112" s="114"/>
      <c r="C112" s="100" t="s">
        <v>66</v>
      </c>
      <c r="D112" s="101">
        <v>0.35756795838765149</v>
      </c>
      <c r="E112" s="101">
        <v>0.3692922871577547</v>
      </c>
      <c r="F112" s="101">
        <v>0.4342033966711541</v>
      </c>
      <c r="G112" s="101">
        <v>0.35048473879888992</v>
      </c>
      <c r="H112" s="101">
        <v>0.28366461936915771</v>
      </c>
      <c r="I112" s="101">
        <v>0.30731104443186086</v>
      </c>
      <c r="J112" s="169">
        <f>+'20'!J28</f>
        <v>0.31714342709330662</v>
      </c>
      <c r="L112" s="91"/>
      <c r="M112" s="114"/>
      <c r="N112" s="100" t="s">
        <v>66</v>
      </c>
      <c r="O112" s="99">
        <v>64721.846985717835</v>
      </c>
      <c r="P112" s="99">
        <v>68134.16886514223</v>
      </c>
      <c r="Q112" s="99">
        <v>118931.01641523388</v>
      </c>
      <c r="R112" s="99">
        <v>71716.940079957581</v>
      </c>
      <c r="S112" s="99">
        <v>57721.501964663294</v>
      </c>
      <c r="T112" s="99">
        <v>63020.052913443396</v>
      </c>
      <c r="U112" s="171">
        <f>+'20'!U28</f>
        <v>66901.290959967053</v>
      </c>
    </row>
    <row r="113" spans="1:21" ht="14.45" customHeight="1" x14ac:dyDescent="0.25">
      <c r="A113" s="91"/>
      <c r="B113" s="92"/>
      <c r="C113" s="116"/>
      <c r="D113" s="99"/>
      <c r="E113" s="99"/>
      <c r="F113" s="99"/>
      <c r="G113" s="99"/>
      <c r="H113" s="99"/>
      <c r="I113" s="99"/>
      <c r="J113" s="169"/>
      <c r="L113" s="91"/>
      <c r="M113" s="92"/>
      <c r="N113" s="116"/>
      <c r="O113" s="99"/>
      <c r="P113" s="99"/>
      <c r="Q113" s="99"/>
      <c r="R113" s="99"/>
      <c r="S113" s="99"/>
      <c r="T113" s="99"/>
      <c r="U113" s="171"/>
    </row>
    <row r="114" spans="1:21" x14ac:dyDescent="0.25">
      <c r="A114" s="57" t="s">
        <v>109</v>
      </c>
      <c r="B114" s="151" t="s">
        <v>93</v>
      </c>
      <c r="C114" s="102" t="s">
        <v>98</v>
      </c>
      <c r="D114" s="101">
        <v>24.254692061726679</v>
      </c>
      <c r="E114" s="101">
        <v>15.258084402847055</v>
      </c>
      <c r="F114" s="101">
        <v>19.97191716705861</v>
      </c>
      <c r="G114" s="101">
        <v>21.122114134837879</v>
      </c>
      <c r="H114" s="101">
        <v>16.542653406787341</v>
      </c>
      <c r="I114" s="101">
        <v>20.088894414571222</v>
      </c>
      <c r="J114" s="169">
        <v>24.193376258404182</v>
      </c>
      <c r="L114" s="57" t="s">
        <v>109</v>
      </c>
      <c r="M114" s="151" t="s">
        <v>93</v>
      </c>
      <c r="N114" s="102" t="s">
        <v>98</v>
      </c>
      <c r="O114" s="99">
        <v>43616</v>
      </c>
      <c r="P114" s="99">
        <v>27225</v>
      </c>
      <c r="Q114" s="99">
        <v>34990</v>
      </c>
      <c r="R114" s="99">
        <v>36239</v>
      </c>
      <c r="S114" s="99">
        <v>27746</v>
      </c>
      <c r="T114" s="99">
        <v>32316</v>
      </c>
      <c r="U114" s="171">
        <v>61209</v>
      </c>
    </row>
    <row r="115" spans="1:21" x14ac:dyDescent="0.25">
      <c r="A115" s="37"/>
      <c r="B115" s="151"/>
      <c r="C115" s="100" t="s">
        <v>66</v>
      </c>
      <c r="D115" s="101">
        <v>3.0306096069185551</v>
      </c>
      <c r="E115" s="101">
        <v>2.2811459285519939</v>
      </c>
      <c r="F115" s="101">
        <v>1.4007035546750319</v>
      </c>
      <c r="G115" s="101">
        <v>1.348147157044574</v>
      </c>
      <c r="H115" s="101">
        <v>1.8325851892378446</v>
      </c>
      <c r="I115" s="101">
        <v>1.4314119993628909</v>
      </c>
      <c r="J115" s="169">
        <v>1.374395203353993</v>
      </c>
      <c r="L115" s="37"/>
      <c r="M115" s="151"/>
      <c r="N115" s="100" t="s">
        <v>66</v>
      </c>
      <c r="O115" s="99">
        <v>6737.1485543111748</v>
      </c>
      <c r="P115" s="99">
        <v>4696.0801485818747</v>
      </c>
      <c r="Q115" s="99">
        <v>3715.407637431013</v>
      </c>
      <c r="R115" s="99">
        <v>3247.6831961965045</v>
      </c>
      <c r="S115" s="99">
        <v>4334.8985826916669</v>
      </c>
      <c r="T115" s="99">
        <v>3131.6945654172328</v>
      </c>
      <c r="U115" s="171">
        <v>3842.7904126501035</v>
      </c>
    </row>
    <row r="116" spans="1:21" x14ac:dyDescent="0.25">
      <c r="A116" s="37"/>
      <c r="B116" s="151" t="s">
        <v>83</v>
      </c>
      <c r="C116" s="102" t="s">
        <v>98</v>
      </c>
      <c r="D116" s="101">
        <v>18.217512671710864</v>
      </c>
      <c r="E116" s="101">
        <v>21.82560866824868</v>
      </c>
      <c r="F116" s="101">
        <v>16.03584373874514</v>
      </c>
      <c r="G116" s="101">
        <v>12.923330533056475</v>
      </c>
      <c r="H116" s="101">
        <v>14.116502299508277</v>
      </c>
      <c r="I116" s="101">
        <v>19.18984974881187</v>
      </c>
      <c r="J116" s="169">
        <v>25.505344919605982</v>
      </c>
      <c r="L116" s="37"/>
      <c r="M116" s="151" t="s">
        <v>83</v>
      </c>
      <c r="N116" s="102" t="s">
        <v>98</v>
      </c>
      <c r="O116" s="99">
        <v>49599</v>
      </c>
      <c r="P116" s="99">
        <v>63370</v>
      </c>
      <c r="Q116" s="99">
        <v>48532</v>
      </c>
      <c r="R116" s="99">
        <v>40766</v>
      </c>
      <c r="S116" s="99">
        <v>46134</v>
      </c>
      <c r="T116" s="99">
        <v>66503</v>
      </c>
      <c r="U116" s="171">
        <v>98444</v>
      </c>
    </row>
    <row r="117" spans="1:21" x14ac:dyDescent="0.25">
      <c r="A117" s="91"/>
      <c r="B117" s="151"/>
      <c r="C117" s="100" t="s">
        <v>66</v>
      </c>
      <c r="D117" s="101">
        <v>2.2702344421626592</v>
      </c>
      <c r="E117" s="101">
        <v>3.0139675611561927</v>
      </c>
      <c r="F117" s="101">
        <v>1.2780554199743801</v>
      </c>
      <c r="G117" s="101">
        <v>1.0931485262727454</v>
      </c>
      <c r="H117" s="101">
        <v>1.5751764029177857</v>
      </c>
      <c r="I117" s="101">
        <v>1.1146924354152323</v>
      </c>
      <c r="J117" s="169">
        <v>1.3558349227459905</v>
      </c>
      <c r="L117" s="91"/>
      <c r="M117" s="151"/>
      <c r="N117" s="100" t="s">
        <v>66</v>
      </c>
      <c r="O117" s="99">
        <v>6419.6442695541191</v>
      </c>
      <c r="P117" s="99">
        <v>15759.762772970835</v>
      </c>
      <c r="Q117" s="99">
        <v>4168.5351973644983</v>
      </c>
      <c r="R117" s="99">
        <v>3225.0870306198653</v>
      </c>
      <c r="S117" s="99">
        <v>5045.0578762048199</v>
      </c>
      <c r="T117" s="99">
        <v>5285.1062697814205</v>
      </c>
      <c r="U117" s="171">
        <v>6283.8175998807783</v>
      </c>
    </row>
    <row r="118" spans="1:21" x14ac:dyDescent="0.25">
      <c r="A118" s="91"/>
      <c r="B118" s="151" t="s">
        <v>84</v>
      </c>
      <c r="C118" s="102" t="s">
        <v>98</v>
      </c>
      <c r="D118" s="101">
        <v>9.0373594738037237</v>
      </c>
      <c r="E118" s="101">
        <v>7.5766774055382777</v>
      </c>
      <c r="F118" s="101">
        <v>10.085752170069703</v>
      </c>
      <c r="G118" s="101">
        <v>7.4954487917964467</v>
      </c>
      <c r="H118" s="101">
        <v>8.7931412731964329</v>
      </c>
      <c r="I118" s="101">
        <v>11.346371451538854</v>
      </c>
      <c r="J118" s="169">
        <v>18.677632524062634</v>
      </c>
      <c r="L118" s="91"/>
      <c r="M118" s="151" t="s">
        <v>84</v>
      </c>
      <c r="N118" s="102" t="s">
        <v>98</v>
      </c>
      <c r="O118" s="99">
        <v>46963</v>
      </c>
      <c r="P118" s="99">
        <v>40686</v>
      </c>
      <c r="Q118" s="99">
        <v>55679</v>
      </c>
      <c r="R118" s="99">
        <v>42161</v>
      </c>
      <c r="S118" s="99">
        <v>50502</v>
      </c>
      <c r="T118" s="99">
        <v>66481</v>
      </c>
      <c r="U118" s="171">
        <v>130015</v>
      </c>
    </row>
    <row r="119" spans="1:21" x14ac:dyDescent="0.25">
      <c r="A119" s="91"/>
      <c r="B119" s="151"/>
      <c r="C119" s="100" t="s">
        <v>66</v>
      </c>
      <c r="D119" s="101">
        <v>1.6431878531764352</v>
      </c>
      <c r="E119" s="101">
        <v>1.2630054890526403</v>
      </c>
      <c r="F119" s="101">
        <v>1.8689581690044286</v>
      </c>
      <c r="G119" s="101">
        <v>0.80336968419043886</v>
      </c>
      <c r="H119" s="101">
        <v>1.38627745928586</v>
      </c>
      <c r="I119" s="101">
        <v>1.2512599012061658</v>
      </c>
      <c r="J119" s="169">
        <v>1.1492419383675241</v>
      </c>
      <c r="L119" s="91"/>
      <c r="M119" s="151"/>
      <c r="N119" s="100" t="s">
        <v>66</v>
      </c>
      <c r="O119" s="99">
        <v>9175.1960720524148</v>
      </c>
      <c r="P119" s="99">
        <v>7027.4463725968571</v>
      </c>
      <c r="Q119" s="99">
        <v>15013.887405724508</v>
      </c>
      <c r="R119" s="99">
        <v>4597.7506034050075</v>
      </c>
      <c r="S119" s="99">
        <v>7381.1629800425726</v>
      </c>
      <c r="T119" s="99">
        <v>8654.3564689971681</v>
      </c>
      <c r="U119" s="171">
        <v>10664.046760167095</v>
      </c>
    </row>
    <row r="120" spans="1:21" x14ac:dyDescent="0.25">
      <c r="A120" s="91"/>
      <c r="B120" s="151" t="s">
        <v>85</v>
      </c>
      <c r="C120" s="102" t="s">
        <v>98</v>
      </c>
      <c r="D120" s="101">
        <v>17.021300766827604</v>
      </c>
      <c r="E120" s="101">
        <v>19.668107635155678</v>
      </c>
      <c r="F120" s="101">
        <v>15.073940190601382</v>
      </c>
      <c r="G120" s="101">
        <v>12.312099156878288</v>
      </c>
      <c r="H120" s="101">
        <v>13.244722105607694</v>
      </c>
      <c r="I120" s="101">
        <v>17.11959384019044</v>
      </c>
      <c r="J120" s="169">
        <v>19.996959841405058</v>
      </c>
      <c r="L120" s="91"/>
      <c r="M120" s="151" t="s">
        <v>85</v>
      </c>
      <c r="N120" s="102" t="s">
        <v>98</v>
      </c>
      <c r="O120" s="99">
        <v>44949</v>
      </c>
      <c r="P120" s="99">
        <v>53050</v>
      </c>
      <c r="Q120" s="99">
        <v>41283</v>
      </c>
      <c r="R120" s="99">
        <v>34171</v>
      </c>
      <c r="S120" s="99">
        <v>37228</v>
      </c>
      <c r="T120" s="99">
        <v>48759</v>
      </c>
      <c r="U120" s="171">
        <v>63145</v>
      </c>
    </row>
    <row r="121" spans="1:21" x14ac:dyDescent="0.25">
      <c r="A121" s="91"/>
      <c r="B121" s="151"/>
      <c r="C121" s="100" t="s">
        <v>66</v>
      </c>
      <c r="D121" s="101">
        <v>1.8874964282885858</v>
      </c>
      <c r="E121" s="101">
        <v>2.5088571083658233</v>
      </c>
      <c r="F121" s="101">
        <v>1.3202518779743384</v>
      </c>
      <c r="G121" s="101">
        <v>1.3458620044797358</v>
      </c>
      <c r="H121" s="101">
        <v>1.0647471971721427</v>
      </c>
      <c r="I121" s="101">
        <v>1.2864154248632143</v>
      </c>
      <c r="J121" s="169">
        <v>1.0421308858782836</v>
      </c>
      <c r="L121" s="91"/>
      <c r="M121" s="151"/>
      <c r="N121" s="100" t="s">
        <v>66</v>
      </c>
      <c r="O121" s="99">
        <v>5417.6902815695357</v>
      </c>
      <c r="P121" s="99">
        <v>6232.6963350352562</v>
      </c>
      <c r="Q121" s="99">
        <v>4983.1986840783293</v>
      </c>
      <c r="R121" s="99">
        <v>5063.6917251125369</v>
      </c>
      <c r="S121" s="99">
        <v>3689.2617578917857</v>
      </c>
      <c r="T121" s="99">
        <v>4194.4920000000002</v>
      </c>
      <c r="U121" s="171">
        <v>4233.1011766113716</v>
      </c>
    </row>
    <row r="122" spans="1:21" x14ac:dyDescent="0.25">
      <c r="A122" s="91"/>
      <c r="B122" s="151" t="s">
        <v>86</v>
      </c>
      <c r="C122" s="102" t="s">
        <v>98</v>
      </c>
      <c r="D122" s="101">
        <v>30.167777081164747</v>
      </c>
      <c r="E122" s="101">
        <v>25.042773564214887</v>
      </c>
      <c r="F122" s="101">
        <v>24.772212027093495</v>
      </c>
      <c r="G122" s="101">
        <v>21.280257606040418</v>
      </c>
      <c r="H122" s="101">
        <v>23.41620109889385</v>
      </c>
      <c r="I122" s="101">
        <v>29.435682634066023</v>
      </c>
      <c r="J122" s="169">
        <v>23.384762881275893</v>
      </c>
      <c r="L122" s="91"/>
      <c r="M122" s="151" t="s">
        <v>86</v>
      </c>
      <c r="N122" s="102" t="s">
        <v>98</v>
      </c>
      <c r="O122" s="99">
        <v>201134</v>
      </c>
      <c r="P122" s="99">
        <v>174471</v>
      </c>
      <c r="Q122" s="99">
        <v>177781</v>
      </c>
      <c r="R122" s="99">
        <v>157153</v>
      </c>
      <c r="S122" s="99">
        <v>177503</v>
      </c>
      <c r="T122" s="99">
        <v>228113</v>
      </c>
      <c r="U122" s="171">
        <v>196595</v>
      </c>
    </row>
    <row r="123" spans="1:21" x14ac:dyDescent="0.25">
      <c r="A123" s="37"/>
      <c r="B123" s="151"/>
      <c r="C123" s="100" t="s">
        <v>66</v>
      </c>
      <c r="D123" s="101">
        <v>1.9410721917438085</v>
      </c>
      <c r="E123" s="101">
        <v>1.7663178005135554</v>
      </c>
      <c r="F123" s="101">
        <v>1.8613433304042855</v>
      </c>
      <c r="G123" s="101">
        <v>1.3385426666105558</v>
      </c>
      <c r="H123" s="101">
        <v>1.0730685007864507</v>
      </c>
      <c r="I123" s="101">
        <v>1.4156330784508375</v>
      </c>
      <c r="J123" s="169">
        <v>1.5820539561320488</v>
      </c>
      <c r="L123" s="37"/>
      <c r="M123" s="151"/>
      <c r="N123" s="100" t="s">
        <v>66</v>
      </c>
      <c r="O123" s="99">
        <v>15118.297334928529</v>
      </c>
      <c r="P123" s="99">
        <v>13087.31570682472</v>
      </c>
      <c r="Q123" s="99">
        <v>14104.696218709494</v>
      </c>
      <c r="R123" s="99">
        <v>10663.947331020905</v>
      </c>
      <c r="S123" s="99">
        <v>10974.7245028464</v>
      </c>
      <c r="T123" s="99">
        <v>16367.827203066709</v>
      </c>
      <c r="U123" s="171">
        <v>15155.672205384675</v>
      </c>
    </row>
    <row r="124" spans="1:21" x14ac:dyDescent="0.25">
      <c r="A124" s="37"/>
      <c r="B124" s="151" t="s">
        <v>87</v>
      </c>
      <c r="C124" s="102" t="s">
        <v>98</v>
      </c>
      <c r="D124" s="101">
        <v>23.014282134803306</v>
      </c>
      <c r="E124" s="101">
        <v>20.317554247578656</v>
      </c>
      <c r="F124" s="101">
        <v>22.330470489080163</v>
      </c>
      <c r="G124" s="101">
        <v>20.483842141125745</v>
      </c>
      <c r="H124" s="101">
        <v>19.559886779766245</v>
      </c>
      <c r="I124" s="101">
        <v>17.643666203473625</v>
      </c>
      <c r="J124" s="169">
        <v>21.375301378179152</v>
      </c>
      <c r="L124" s="37"/>
      <c r="M124" s="151" t="s">
        <v>87</v>
      </c>
      <c r="N124" s="102" t="s">
        <v>98</v>
      </c>
      <c r="O124" s="99">
        <v>380259</v>
      </c>
      <c r="P124" s="99">
        <v>346088</v>
      </c>
      <c r="Q124" s="99">
        <v>391331</v>
      </c>
      <c r="R124" s="99">
        <v>366755</v>
      </c>
      <c r="S124" s="99">
        <v>356645</v>
      </c>
      <c r="T124" s="99">
        <v>327332</v>
      </c>
      <c r="U124" s="171">
        <v>420409</v>
      </c>
    </row>
    <row r="125" spans="1:21" x14ac:dyDescent="0.25">
      <c r="A125" s="91"/>
      <c r="B125" s="151"/>
      <c r="C125" s="100" t="s">
        <v>66</v>
      </c>
      <c r="D125" s="101">
        <v>1.1596024252920474</v>
      </c>
      <c r="E125" s="101">
        <v>1.2243898324842259</v>
      </c>
      <c r="F125" s="101">
        <v>1.5158764492011576</v>
      </c>
      <c r="G125" s="101">
        <v>1.1704527815028929</v>
      </c>
      <c r="H125" s="101">
        <v>0.78571591930513029</v>
      </c>
      <c r="I125" s="101">
        <v>0.8602575768608588</v>
      </c>
      <c r="J125" s="169">
        <v>0.84137976786016944</v>
      </c>
      <c r="L125" s="91"/>
      <c r="M125" s="151"/>
      <c r="N125" s="100" t="s">
        <v>66</v>
      </c>
      <c r="O125" s="99">
        <v>22354.808635919442</v>
      </c>
      <c r="P125" s="99">
        <v>25325.466813352665</v>
      </c>
      <c r="Q125" s="99">
        <v>31669.967893914691</v>
      </c>
      <c r="R125" s="99">
        <v>22321.600249878349</v>
      </c>
      <c r="S125" s="99">
        <v>17081.38352825859</v>
      </c>
      <c r="T125" s="99">
        <v>19780.977532339512</v>
      </c>
      <c r="U125" s="171">
        <v>19995.354327549165</v>
      </c>
    </row>
    <row r="126" spans="1:21" x14ac:dyDescent="0.25">
      <c r="A126" s="91"/>
      <c r="B126" s="152" t="s">
        <v>95</v>
      </c>
      <c r="C126" s="102" t="s">
        <v>98</v>
      </c>
      <c r="D126" s="101">
        <v>14.598892375621972</v>
      </c>
      <c r="E126" s="101">
        <v>14.027547217135524</v>
      </c>
      <c r="F126" s="101">
        <v>14.241741344272537</v>
      </c>
      <c r="G126" s="101">
        <v>14.149764334667031</v>
      </c>
      <c r="H126" s="101">
        <v>13.674040524460649</v>
      </c>
      <c r="I126" s="101">
        <v>13.447334578878181</v>
      </c>
      <c r="J126" s="169">
        <v>17.531479961884202</v>
      </c>
      <c r="L126" s="91"/>
      <c r="M126" s="152" t="s">
        <v>95</v>
      </c>
      <c r="N126" s="102" t="s">
        <v>98</v>
      </c>
      <c r="O126" s="99">
        <v>953283</v>
      </c>
      <c r="P126" s="99">
        <v>944050</v>
      </c>
      <c r="Q126" s="99">
        <v>979167</v>
      </c>
      <c r="R126" s="99">
        <v>991770</v>
      </c>
      <c r="S126" s="99">
        <v>973112</v>
      </c>
      <c r="T126" s="99">
        <v>969440</v>
      </c>
      <c r="U126" s="171">
        <v>1431006</v>
      </c>
    </row>
    <row r="127" spans="1:21" x14ac:dyDescent="0.25">
      <c r="A127" s="91"/>
      <c r="B127" s="152"/>
      <c r="C127" s="100" t="s">
        <v>66</v>
      </c>
      <c r="D127" s="101">
        <v>0.62393388636447067</v>
      </c>
      <c r="E127" s="101">
        <v>0.55356830104590404</v>
      </c>
      <c r="F127" s="101">
        <v>0.80039759489645668</v>
      </c>
      <c r="G127" s="101">
        <v>0.6324858382629831</v>
      </c>
      <c r="H127" s="101">
        <v>0.54797011499219539</v>
      </c>
      <c r="I127" s="101">
        <v>0.63453177073140721</v>
      </c>
      <c r="J127" s="169">
        <v>0.57756461643171297</v>
      </c>
      <c r="L127" s="91"/>
      <c r="M127" s="152"/>
      <c r="N127" s="100" t="s">
        <v>66</v>
      </c>
      <c r="O127" s="99">
        <v>44583.464213791594</v>
      </c>
      <c r="P127" s="99">
        <v>38448.757148870631</v>
      </c>
      <c r="Q127" s="99">
        <v>87321.877870983502</v>
      </c>
      <c r="R127" s="99">
        <v>54142.749524065264</v>
      </c>
      <c r="S127" s="99">
        <v>44912.257153961873</v>
      </c>
      <c r="T127" s="99">
        <v>50160.623424338082</v>
      </c>
      <c r="U127" s="171">
        <v>48847.818158923816</v>
      </c>
    </row>
    <row r="128" spans="1:21" x14ac:dyDescent="0.25">
      <c r="A128" s="91"/>
      <c r="B128" s="151" t="s">
        <v>96</v>
      </c>
      <c r="C128" s="102" t="s">
        <v>98</v>
      </c>
      <c r="D128" s="101">
        <v>22.471366368639305</v>
      </c>
      <c r="E128" s="101">
        <v>19.571718787195245</v>
      </c>
      <c r="F128" s="101">
        <v>16.322024190941722</v>
      </c>
      <c r="G128" s="101">
        <v>21.195181376708209</v>
      </c>
      <c r="H128" s="101">
        <v>22.488931083966261</v>
      </c>
      <c r="I128" s="101">
        <v>23.562063087571886</v>
      </c>
      <c r="J128" s="169">
        <v>21.22455503029121</v>
      </c>
      <c r="L128" s="91"/>
      <c r="M128" s="151" t="s">
        <v>96</v>
      </c>
      <c r="N128" s="102" t="s">
        <v>98</v>
      </c>
      <c r="O128" s="99">
        <v>188526</v>
      </c>
      <c r="P128" s="99">
        <v>169367</v>
      </c>
      <c r="Q128" s="99">
        <v>143917</v>
      </c>
      <c r="R128" s="99">
        <v>190600</v>
      </c>
      <c r="S128" s="99">
        <v>205610</v>
      </c>
      <c r="T128" s="99">
        <v>218950</v>
      </c>
      <c r="U128" s="171">
        <v>211151</v>
      </c>
    </row>
    <row r="129" spans="1:21" x14ac:dyDescent="0.25">
      <c r="A129" s="91"/>
      <c r="B129" s="151"/>
      <c r="C129" s="100" t="s">
        <v>66</v>
      </c>
      <c r="D129" s="101">
        <v>1.1303319300491477</v>
      </c>
      <c r="E129" s="101">
        <v>1.1786008337317668</v>
      </c>
      <c r="F129" s="101">
        <v>1.7560106196147729</v>
      </c>
      <c r="G129" s="101">
        <v>1.2837659354518982</v>
      </c>
      <c r="H129" s="101">
        <v>1.1436027036144243</v>
      </c>
      <c r="I129" s="101">
        <v>1.0781420510054447</v>
      </c>
      <c r="J129" s="169">
        <v>1.4563418308537615</v>
      </c>
      <c r="L129" s="91"/>
      <c r="M129" s="151"/>
      <c r="N129" s="100" t="s">
        <v>66</v>
      </c>
      <c r="O129" s="99">
        <v>11110.12054813223</v>
      </c>
      <c r="P129" s="99">
        <v>11116.866378359415</v>
      </c>
      <c r="Q129" s="99">
        <v>9058.1010242425873</v>
      </c>
      <c r="R129" s="99">
        <v>11191.151805773556</v>
      </c>
      <c r="S129" s="99">
        <v>14285.205312897742</v>
      </c>
      <c r="T129" s="99">
        <v>11081.555328497472</v>
      </c>
      <c r="U129" s="171">
        <v>12024.667254083522</v>
      </c>
    </row>
    <row r="130" spans="1:21" x14ac:dyDescent="0.25">
      <c r="A130" s="91"/>
      <c r="B130" s="151" t="s">
        <v>88</v>
      </c>
      <c r="C130" s="102" t="s">
        <v>98</v>
      </c>
      <c r="D130" s="101">
        <v>33.290538486207772</v>
      </c>
      <c r="E130" s="101">
        <v>31.216254041401804</v>
      </c>
      <c r="F130" s="101">
        <v>28.307476992831564</v>
      </c>
      <c r="G130" s="101">
        <v>28.452058764299359</v>
      </c>
      <c r="H130" s="101">
        <v>27.875045637182222</v>
      </c>
      <c r="I130" s="101">
        <v>27.583367011666553</v>
      </c>
      <c r="J130" s="169">
        <v>25.631290244808103</v>
      </c>
      <c r="L130" s="91"/>
      <c r="M130" s="151" t="s">
        <v>88</v>
      </c>
      <c r="N130" s="102" t="s">
        <v>98</v>
      </c>
      <c r="O130" s="99">
        <v>319721</v>
      </c>
      <c r="P130" s="99">
        <v>307806</v>
      </c>
      <c r="Q130" s="99">
        <v>283571</v>
      </c>
      <c r="R130" s="99">
        <v>289632</v>
      </c>
      <c r="S130" s="99">
        <v>287838</v>
      </c>
      <c r="T130" s="99">
        <v>288706</v>
      </c>
      <c r="U130" s="171">
        <v>291295</v>
      </c>
    </row>
    <row r="131" spans="1:21" x14ac:dyDescent="0.25">
      <c r="A131" s="37"/>
      <c r="B131" s="151"/>
      <c r="C131" s="100" t="s">
        <v>66</v>
      </c>
      <c r="D131" s="101">
        <v>1.4594845060563977</v>
      </c>
      <c r="E131" s="101">
        <v>1.7523922722201479</v>
      </c>
      <c r="F131" s="101">
        <v>1.2686819738248958</v>
      </c>
      <c r="G131" s="101">
        <v>1.4571659815078823</v>
      </c>
      <c r="H131" s="101">
        <v>1.0101309843202768</v>
      </c>
      <c r="I131" s="101">
        <v>1.1223512551926746</v>
      </c>
      <c r="J131" s="169">
        <v>1.1190429216066147</v>
      </c>
      <c r="L131" s="37"/>
      <c r="M131" s="151"/>
      <c r="N131" s="100" t="s">
        <v>66</v>
      </c>
      <c r="O131" s="99">
        <v>14937.52890966763</v>
      </c>
      <c r="P131" s="99">
        <v>21563.952910829594</v>
      </c>
      <c r="Q131" s="99">
        <v>15312.534763391937</v>
      </c>
      <c r="R131" s="99">
        <v>21279.034666714142</v>
      </c>
      <c r="S131" s="99">
        <v>14892.459459372305</v>
      </c>
      <c r="T131" s="99">
        <v>17626.034470697407</v>
      </c>
      <c r="U131" s="171">
        <v>16817.398195943591</v>
      </c>
    </row>
    <row r="132" spans="1:21" x14ac:dyDescent="0.25">
      <c r="A132" s="37"/>
      <c r="B132" s="152" t="s">
        <v>97</v>
      </c>
      <c r="C132" s="102" t="s">
        <v>98</v>
      </c>
      <c r="D132" s="129" t="s">
        <v>126</v>
      </c>
      <c r="E132" s="129" t="s">
        <v>126</v>
      </c>
      <c r="F132" s="129" t="s">
        <v>126</v>
      </c>
      <c r="G132" s="129" t="s">
        <v>126</v>
      </c>
      <c r="H132" s="129" t="s">
        <v>126</v>
      </c>
      <c r="I132" s="101">
        <v>31.187356189474645</v>
      </c>
      <c r="J132" s="169">
        <v>27.200398006067644</v>
      </c>
      <c r="L132" s="37"/>
      <c r="M132" s="152" t="s">
        <v>97</v>
      </c>
      <c r="N132" s="102" t="s">
        <v>98</v>
      </c>
      <c r="O132" s="129" t="s">
        <v>126</v>
      </c>
      <c r="P132" s="129" t="s">
        <v>126</v>
      </c>
      <c r="Q132" s="129" t="s">
        <v>126</v>
      </c>
      <c r="R132" s="129" t="s">
        <v>126</v>
      </c>
      <c r="S132" s="129" t="s">
        <v>126</v>
      </c>
      <c r="T132" s="99">
        <v>143537</v>
      </c>
      <c r="U132" s="171">
        <v>139417</v>
      </c>
    </row>
    <row r="133" spans="1:21" x14ac:dyDescent="0.25">
      <c r="A133" s="91"/>
      <c r="B133" s="152"/>
      <c r="C133" s="100" t="s">
        <v>66</v>
      </c>
      <c r="D133" s="170"/>
      <c r="E133" s="170"/>
      <c r="F133" s="170"/>
      <c r="G133" s="170"/>
      <c r="H133" s="170"/>
      <c r="I133" s="101">
        <v>1.4368629212684263</v>
      </c>
      <c r="J133" s="169">
        <v>1.2830524527163851</v>
      </c>
      <c r="L133" s="91"/>
      <c r="M133" s="152"/>
      <c r="N133" s="100" t="s">
        <v>66</v>
      </c>
      <c r="O133" s="99"/>
      <c r="P133" s="99"/>
      <c r="Q133" s="99"/>
      <c r="R133" s="99"/>
      <c r="S133" s="99"/>
      <c r="T133" s="99">
        <v>8636.7736645887235</v>
      </c>
      <c r="U133" s="171">
        <v>9989.7257219605399</v>
      </c>
    </row>
    <row r="134" spans="1:21" x14ac:dyDescent="0.25">
      <c r="A134" s="91"/>
      <c r="B134" s="151" t="s">
        <v>80</v>
      </c>
      <c r="C134" s="102" t="s">
        <v>98</v>
      </c>
      <c r="D134" s="101">
        <v>31.687468174692668</v>
      </c>
      <c r="E134" s="101">
        <v>28.548131850680726</v>
      </c>
      <c r="F134" s="101">
        <v>29.408045945690187</v>
      </c>
      <c r="G134" s="101">
        <v>28.714954232132119</v>
      </c>
      <c r="H134" s="101">
        <v>26.406822270634358</v>
      </c>
      <c r="I134" s="101">
        <v>26.171309968891453</v>
      </c>
      <c r="J134" s="169">
        <v>25.12863160233335</v>
      </c>
      <c r="L134" s="91"/>
      <c r="M134" s="151" t="s">
        <v>80</v>
      </c>
      <c r="N134" s="102" t="s">
        <v>98</v>
      </c>
      <c r="O134" s="99">
        <v>617937</v>
      </c>
      <c r="P134" s="99">
        <v>568067</v>
      </c>
      <c r="Q134" s="99">
        <v>593567</v>
      </c>
      <c r="R134" s="99">
        <v>586372</v>
      </c>
      <c r="S134" s="99">
        <v>545580</v>
      </c>
      <c r="T134" s="99">
        <v>425188</v>
      </c>
      <c r="U134" s="171">
        <v>418496</v>
      </c>
    </row>
    <row r="135" spans="1:21" x14ac:dyDescent="0.25">
      <c r="A135" s="91"/>
      <c r="B135" s="151"/>
      <c r="C135" s="100" t="s">
        <v>66</v>
      </c>
      <c r="D135" s="101">
        <v>1.0015104064655171</v>
      </c>
      <c r="E135" s="101">
        <v>1.0388583465486381</v>
      </c>
      <c r="F135" s="101">
        <v>2.0886671649426733</v>
      </c>
      <c r="G135" s="101">
        <v>1.1917201206206753</v>
      </c>
      <c r="H135" s="101">
        <v>0.81263417165086704</v>
      </c>
      <c r="I135" s="101">
        <v>1.0992561434708819</v>
      </c>
      <c r="J135" s="169">
        <v>1.05821347920798</v>
      </c>
      <c r="L135" s="91"/>
      <c r="M135" s="151"/>
      <c r="N135" s="100" t="s">
        <v>66</v>
      </c>
      <c r="O135" s="99">
        <v>22809.761515323295</v>
      </c>
      <c r="P135" s="99">
        <v>25528.451072714895</v>
      </c>
      <c r="Q135" s="99">
        <v>48751.620745752894</v>
      </c>
      <c r="R135" s="99">
        <v>24822.407943971808</v>
      </c>
      <c r="S135" s="99">
        <v>18259.533342365314</v>
      </c>
      <c r="T135" s="99">
        <v>18677.027109902065</v>
      </c>
      <c r="U135" s="171">
        <v>25451.781840176256</v>
      </c>
    </row>
    <row r="136" spans="1:21" x14ac:dyDescent="0.25">
      <c r="A136" s="91"/>
      <c r="B136" s="151" t="s">
        <v>89</v>
      </c>
      <c r="C136" s="102" t="s">
        <v>98</v>
      </c>
      <c r="D136" s="101">
        <v>36.876329649054682</v>
      </c>
      <c r="E136" s="101">
        <v>40.46096557298354</v>
      </c>
      <c r="F136" s="101">
        <v>35.642847369141222</v>
      </c>
      <c r="G136" s="101">
        <v>33.818861456171327</v>
      </c>
      <c r="H136" s="101">
        <v>34.327840433951941</v>
      </c>
      <c r="I136" s="101">
        <v>33.388062719876977</v>
      </c>
      <c r="J136" s="169">
        <v>31.960577053672136</v>
      </c>
      <c r="L136" s="91"/>
      <c r="M136" s="151" t="s">
        <v>89</v>
      </c>
      <c r="N136" s="102" t="s">
        <v>98</v>
      </c>
      <c r="O136" s="99">
        <v>337140</v>
      </c>
      <c r="P136" s="99">
        <v>378448</v>
      </c>
      <c r="Q136" s="99">
        <v>338632</v>
      </c>
      <c r="R136" s="99">
        <v>327512</v>
      </c>
      <c r="S136" s="99">
        <v>337431</v>
      </c>
      <c r="T136" s="99">
        <v>333498</v>
      </c>
      <c r="U136" s="171">
        <v>324738</v>
      </c>
    </row>
    <row r="137" spans="1:21" x14ac:dyDescent="0.25">
      <c r="A137" s="91"/>
      <c r="B137" s="151"/>
      <c r="C137" s="100" t="s">
        <v>66</v>
      </c>
      <c r="D137" s="101">
        <v>1.3490455625059365</v>
      </c>
      <c r="E137" s="101">
        <v>1.4834225918222941</v>
      </c>
      <c r="F137" s="101">
        <v>1.6377411089077472</v>
      </c>
      <c r="G137" s="101">
        <v>1.2029347890525384</v>
      </c>
      <c r="H137" s="101">
        <v>1.0060977025940254</v>
      </c>
      <c r="I137" s="101">
        <v>1.1432290096957409</v>
      </c>
      <c r="J137" s="169">
        <v>1.1438150232264948</v>
      </c>
      <c r="L137" s="91"/>
      <c r="M137" s="151"/>
      <c r="N137" s="100" t="s">
        <v>66</v>
      </c>
      <c r="O137" s="99">
        <v>13847.57681615914</v>
      </c>
      <c r="P137" s="99">
        <v>25271.135269253071</v>
      </c>
      <c r="Q137" s="99">
        <v>27017.449834770687</v>
      </c>
      <c r="R137" s="99">
        <v>13538.741916300438</v>
      </c>
      <c r="S137" s="99">
        <v>14584.364412121484</v>
      </c>
      <c r="T137" s="99">
        <v>13947.641715836169</v>
      </c>
      <c r="U137" s="171">
        <v>17372.674343155497</v>
      </c>
    </row>
    <row r="138" spans="1:21" x14ac:dyDescent="0.25">
      <c r="A138" s="91"/>
      <c r="B138" s="151" t="s">
        <v>92</v>
      </c>
      <c r="C138" s="102" t="s">
        <v>98</v>
      </c>
      <c r="D138" s="101">
        <v>35.180606276370575</v>
      </c>
      <c r="E138" s="101">
        <v>30.695416015142783</v>
      </c>
      <c r="F138" s="101">
        <v>28.421371413292885</v>
      </c>
      <c r="G138" s="101">
        <v>28.686845080220881</v>
      </c>
      <c r="H138" s="101">
        <v>24.282508115015283</v>
      </c>
      <c r="I138" s="101">
        <v>26.673526892263926</v>
      </c>
      <c r="J138" s="169">
        <v>24.746210694958176</v>
      </c>
      <c r="L138" s="91"/>
      <c r="M138" s="151" t="s">
        <v>92</v>
      </c>
      <c r="N138" s="102" t="s">
        <v>98</v>
      </c>
      <c r="O138" s="99">
        <v>126488</v>
      </c>
      <c r="P138" s="99">
        <v>111894</v>
      </c>
      <c r="Q138" s="99">
        <v>104172</v>
      </c>
      <c r="R138" s="99">
        <v>105563</v>
      </c>
      <c r="S138" s="99">
        <v>89694</v>
      </c>
      <c r="T138" s="99">
        <v>99018</v>
      </c>
      <c r="U138" s="171">
        <v>100554</v>
      </c>
    </row>
    <row r="139" spans="1:21" x14ac:dyDescent="0.25">
      <c r="A139" s="91"/>
      <c r="B139" s="151"/>
      <c r="C139" s="100" t="s">
        <v>66</v>
      </c>
      <c r="D139" s="101">
        <v>1.922037150482887</v>
      </c>
      <c r="E139" s="101">
        <v>5.1225257011460652</v>
      </c>
      <c r="F139" s="101">
        <v>1.6811349313340551</v>
      </c>
      <c r="G139" s="101">
        <v>1.2293196719518618</v>
      </c>
      <c r="H139" s="101">
        <v>1.4661346895138017</v>
      </c>
      <c r="I139" s="101">
        <v>1.3973595928116549</v>
      </c>
      <c r="J139" s="169">
        <v>1.1290252966741388</v>
      </c>
      <c r="L139" s="91"/>
      <c r="M139" s="151"/>
      <c r="N139" s="100" t="s">
        <v>66</v>
      </c>
      <c r="O139" s="99">
        <v>10093.032772716966</v>
      </c>
      <c r="P139" s="99">
        <v>17324.312192764854</v>
      </c>
      <c r="Q139" s="99">
        <v>7664.1102873699356</v>
      </c>
      <c r="R139" s="99">
        <v>5334.8604948958127</v>
      </c>
      <c r="S139" s="99">
        <v>4819.7942348887327</v>
      </c>
      <c r="T139" s="99">
        <v>7085.2764226003264</v>
      </c>
      <c r="U139" s="171">
        <v>5059.0265450314982</v>
      </c>
    </row>
    <row r="140" spans="1:21" x14ac:dyDescent="0.25">
      <c r="A140" s="91"/>
      <c r="B140" s="151" t="s">
        <v>90</v>
      </c>
      <c r="C140" s="102" t="s">
        <v>98</v>
      </c>
      <c r="D140" s="101">
        <v>21.865744927280879</v>
      </c>
      <c r="E140" s="101">
        <v>21.941035892616167</v>
      </c>
      <c r="F140" s="101">
        <v>23.316481662428462</v>
      </c>
      <c r="G140" s="101">
        <v>23.726141245956168</v>
      </c>
      <c r="H140" s="101">
        <v>25.550983028841696</v>
      </c>
      <c r="I140" s="101">
        <v>25.794819883901376</v>
      </c>
      <c r="J140" s="169">
        <v>21.698102653600035</v>
      </c>
      <c r="L140" s="91"/>
      <c r="M140" s="151" t="s">
        <v>90</v>
      </c>
      <c r="N140" s="102" t="s">
        <v>98</v>
      </c>
      <c r="O140" s="99">
        <v>168776</v>
      </c>
      <c r="P140" s="99">
        <v>174623</v>
      </c>
      <c r="Q140" s="99">
        <v>192094</v>
      </c>
      <c r="R140" s="99">
        <v>200293</v>
      </c>
      <c r="S140" s="99">
        <v>220413</v>
      </c>
      <c r="T140" s="99">
        <v>227557</v>
      </c>
      <c r="U140" s="171">
        <v>193955</v>
      </c>
    </row>
    <row r="141" spans="1:21" x14ac:dyDescent="0.25">
      <c r="A141" s="91"/>
      <c r="B141" s="151"/>
      <c r="C141" s="100" t="s">
        <v>66</v>
      </c>
      <c r="D141" s="101">
        <v>1.0859159391372175</v>
      </c>
      <c r="E141" s="101">
        <v>1.6604418321755674</v>
      </c>
      <c r="F141" s="101">
        <v>1.3945013289066017</v>
      </c>
      <c r="G141" s="101">
        <v>1.2993107418990373</v>
      </c>
      <c r="H141" s="101">
        <v>0.9994678916350076</v>
      </c>
      <c r="I141" s="101">
        <v>1.4491110875933695</v>
      </c>
      <c r="J141" s="169">
        <v>1.1643812275296685</v>
      </c>
      <c r="L141" s="91"/>
      <c r="M141" s="151"/>
      <c r="N141" s="100" t="s">
        <v>66</v>
      </c>
      <c r="O141" s="99">
        <v>10266.604734938972</v>
      </c>
      <c r="P141" s="99">
        <v>15712.096739278448</v>
      </c>
      <c r="Q141" s="99">
        <v>12823.95328414709</v>
      </c>
      <c r="R141" s="99">
        <v>12587.992180080093</v>
      </c>
      <c r="S141" s="99">
        <v>10776.984028574123</v>
      </c>
      <c r="T141" s="99">
        <v>16871.349091357959</v>
      </c>
      <c r="U141" s="171">
        <v>13865.008404853805</v>
      </c>
    </row>
    <row r="142" spans="1:21" x14ac:dyDescent="0.25">
      <c r="A142" s="91"/>
      <c r="B142" s="151" t="s">
        <v>91</v>
      </c>
      <c r="C142" s="102" t="s">
        <v>98</v>
      </c>
      <c r="D142" s="101">
        <v>14.717160443349208</v>
      </c>
      <c r="E142" s="101">
        <v>16.343416464968495</v>
      </c>
      <c r="F142" s="101">
        <v>12.83884330759331</v>
      </c>
      <c r="G142" s="101">
        <v>11.923881303764501</v>
      </c>
      <c r="H142" s="101">
        <v>10.532132504774554</v>
      </c>
      <c r="I142" s="101">
        <v>9.9575868233862064</v>
      </c>
      <c r="J142" s="169">
        <v>13.739618385361807</v>
      </c>
      <c r="L142" s="91"/>
      <c r="M142" s="151" t="s">
        <v>91</v>
      </c>
      <c r="N142" s="102" t="s">
        <v>98</v>
      </c>
      <c r="O142" s="99">
        <v>13318</v>
      </c>
      <c r="P142" s="99">
        <v>15328</v>
      </c>
      <c r="Q142" s="99">
        <v>12769</v>
      </c>
      <c r="R142" s="99">
        <v>12087</v>
      </c>
      <c r="S142" s="99">
        <v>10864</v>
      </c>
      <c r="T142" s="99">
        <v>10471</v>
      </c>
      <c r="U142" s="171">
        <v>14740</v>
      </c>
    </row>
    <row r="143" spans="1:21" x14ac:dyDescent="0.25">
      <c r="A143" s="91"/>
      <c r="B143" s="151"/>
      <c r="C143" s="100" t="s">
        <v>66</v>
      </c>
      <c r="D143" s="101">
        <v>2.6890720212798271</v>
      </c>
      <c r="E143" s="101">
        <v>2.5654762365982871</v>
      </c>
      <c r="F143" s="101">
        <v>1.1439913610535559</v>
      </c>
      <c r="G143" s="101">
        <v>1.1931559773840872</v>
      </c>
      <c r="H143" s="101">
        <v>1.7461576814636675</v>
      </c>
      <c r="I143" s="101">
        <v>1.1046411823933677</v>
      </c>
      <c r="J143" s="169">
        <v>1.2268272425719169</v>
      </c>
      <c r="L143" s="91"/>
      <c r="M143" s="151"/>
      <c r="N143" s="100" t="s">
        <v>66</v>
      </c>
      <c r="O143" s="99">
        <v>2770.9196547957381</v>
      </c>
      <c r="P143" s="99">
        <v>2835.1868981813259</v>
      </c>
      <c r="Q143" s="99">
        <v>1482.9244176866966</v>
      </c>
      <c r="R143" s="99">
        <v>1356.2908710810111</v>
      </c>
      <c r="S143" s="99">
        <v>2045.4933553220519</v>
      </c>
      <c r="T143" s="99">
        <v>1240.3140462533402</v>
      </c>
      <c r="U143" s="171">
        <v>1405.9961583761246</v>
      </c>
    </row>
    <row r="144" spans="1:21" x14ac:dyDescent="0.25">
      <c r="A144" s="91"/>
      <c r="B144" s="151" t="s">
        <v>82</v>
      </c>
      <c r="C144" s="102" t="s">
        <v>98</v>
      </c>
      <c r="D144" s="101">
        <v>7.6061047817105276</v>
      </c>
      <c r="E144" s="101">
        <v>8.3250844796395533</v>
      </c>
      <c r="F144" s="101">
        <v>6.3420572933991517</v>
      </c>
      <c r="G144" s="101">
        <v>9.0684083418949388</v>
      </c>
      <c r="H144" s="101">
        <v>6.6507383441181345</v>
      </c>
      <c r="I144" s="101">
        <v>6.5764048722903325</v>
      </c>
      <c r="J144" s="169">
        <v>10.884277644163545</v>
      </c>
      <c r="L144" s="91"/>
      <c r="M144" s="151" t="s">
        <v>82</v>
      </c>
      <c r="N144" s="102" t="s">
        <v>98</v>
      </c>
      <c r="O144" s="99">
        <v>11009</v>
      </c>
      <c r="P144" s="99">
        <v>12195</v>
      </c>
      <c r="Q144" s="99">
        <v>9533</v>
      </c>
      <c r="R144" s="99">
        <v>13593</v>
      </c>
      <c r="S144" s="99">
        <v>10021</v>
      </c>
      <c r="T144" s="99">
        <v>9972</v>
      </c>
      <c r="U144" s="171">
        <v>19460</v>
      </c>
    </row>
    <row r="145" spans="1:21" x14ac:dyDescent="0.25">
      <c r="A145" s="91"/>
      <c r="B145" s="151"/>
      <c r="C145" s="100" t="s">
        <v>66</v>
      </c>
      <c r="D145" s="101">
        <v>1.6240259551229417</v>
      </c>
      <c r="E145" s="101">
        <v>1.4515950499665453</v>
      </c>
      <c r="F145" s="101">
        <v>0.95365206605053132</v>
      </c>
      <c r="G145" s="101">
        <v>1.7911154809440686</v>
      </c>
      <c r="H145" s="101">
        <v>0.72714135664618218</v>
      </c>
      <c r="I145" s="101">
        <v>0.7840597245712263</v>
      </c>
      <c r="J145" s="169">
        <v>1.0624339604806503</v>
      </c>
      <c r="L145" s="91"/>
      <c r="M145" s="151"/>
      <c r="N145" s="100" t="s">
        <v>66</v>
      </c>
      <c r="O145" s="99">
        <v>2513.6798224913209</v>
      </c>
      <c r="P145" s="99">
        <v>4139.8434881116709</v>
      </c>
      <c r="Q145" s="99">
        <v>1566.0687688888022</v>
      </c>
      <c r="R145" s="99">
        <v>3198.4233049552959</v>
      </c>
      <c r="S145" s="99">
        <v>1120.7707660355886</v>
      </c>
      <c r="T145" s="99">
        <v>1423.6231067245292</v>
      </c>
      <c r="U145" s="171">
        <v>1792.2032741175246</v>
      </c>
    </row>
    <row r="146" spans="1:21" x14ac:dyDescent="0.25">
      <c r="A146" s="91"/>
      <c r="B146" s="114" t="s">
        <v>4</v>
      </c>
      <c r="C146" s="102" t="s">
        <v>98</v>
      </c>
      <c r="D146" s="101">
        <v>21.735784642155689</v>
      </c>
      <c r="E146" s="101">
        <v>20.422732301201815</v>
      </c>
      <c r="F146" s="101">
        <v>20.110711627377103</v>
      </c>
      <c r="G146" s="101">
        <v>19.672136752552806</v>
      </c>
      <c r="H146" s="101">
        <v>19.260728734777143</v>
      </c>
      <c r="I146" s="101">
        <v>19.653530060474459</v>
      </c>
      <c r="J146" s="169">
        <f>+'20'!J34</f>
        <v>21.065573854420943</v>
      </c>
      <c r="L146" s="91"/>
      <c r="M146" s="114" t="s">
        <v>4</v>
      </c>
      <c r="N146" s="102" t="s">
        <v>98</v>
      </c>
      <c r="O146" s="99">
        <v>3502718</v>
      </c>
      <c r="P146" s="99">
        <v>3386668</v>
      </c>
      <c r="Q146" s="99">
        <v>3407018</v>
      </c>
      <c r="R146" s="99">
        <v>3394667</v>
      </c>
      <c r="S146" s="99">
        <v>3376321</v>
      </c>
      <c r="T146" s="99">
        <v>3495841</v>
      </c>
      <c r="U146" s="171">
        <f>+'20'!U34</f>
        <v>4114629</v>
      </c>
    </row>
    <row r="147" spans="1:21" x14ac:dyDescent="0.25">
      <c r="A147" s="91"/>
      <c r="B147" s="114"/>
      <c r="C147" s="100" t="s">
        <v>66</v>
      </c>
      <c r="D147" s="101">
        <v>0.36131873935444153</v>
      </c>
      <c r="E147" s="101">
        <v>0.37840860071433408</v>
      </c>
      <c r="F147" s="101">
        <v>0.46682176749209148</v>
      </c>
      <c r="G147" s="101">
        <v>0.36398173618062085</v>
      </c>
      <c r="H147" s="101">
        <v>0.29616939007457632</v>
      </c>
      <c r="I147" s="101">
        <v>0.33680402625299038</v>
      </c>
      <c r="J147" s="169">
        <f>+'20'!J35</f>
        <v>0.32730757306533853</v>
      </c>
      <c r="L147" s="91"/>
      <c r="M147" s="114"/>
      <c r="N147" s="100" t="s">
        <v>66</v>
      </c>
      <c r="O147" s="99">
        <v>64776.511767776567</v>
      </c>
      <c r="P147" s="99">
        <v>71419.3115795583</v>
      </c>
      <c r="Q147" s="99">
        <v>112957.9556162615</v>
      </c>
      <c r="R147" s="99">
        <v>72025.108382469596</v>
      </c>
      <c r="S147" s="99">
        <v>60485.088343589152</v>
      </c>
      <c r="T147" s="99">
        <v>68522.704315924464</v>
      </c>
      <c r="U147" s="171">
        <f>+'20'!U35</f>
        <v>70009.631744324448</v>
      </c>
    </row>
    <row r="148" spans="1:21" x14ac:dyDescent="0.25">
      <c r="A148" s="121"/>
      <c r="B148" s="7"/>
      <c r="C148" s="7"/>
      <c r="D148" s="7"/>
      <c r="E148" s="7"/>
      <c r="F148" s="7"/>
      <c r="G148" s="7"/>
      <c r="H148" s="8"/>
      <c r="I148" s="8"/>
      <c r="J148" s="35"/>
      <c r="L148" s="121"/>
      <c r="M148" s="7"/>
      <c r="N148" s="7"/>
      <c r="O148" s="7"/>
      <c r="P148" s="7"/>
      <c r="Q148" s="7"/>
      <c r="R148" s="7"/>
      <c r="S148" s="8"/>
      <c r="T148" s="8"/>
      <c r="U148" s="35"/>
    </row>
    <row r="149" spans="1:21" ht="46.15" customHeight="1" x14ac:dyDescent="0.25">
      <c r="A149" s="218" t="s">
        <v>43</v>
      </c>
      <c r="B149" s="218"/>
      <c r="C149" s="218"/>
      <c r="D149" s="218"/>
      <c r="E149" s="218"/>
      <c r="F149" s="218"/>
      <c r="G149" s="218"/>
      <c r="H149" s="218"/>
      <c r="I149" s="218"/>
      <c r="J149" s="218"/>
      <c r="L149" s="218" t="s">
        <v>43</v>
      </c>
      <c r="M149" s="218"/>
      <c r="N149" s="218"/>
      <c r="O149" s="218"/>
      <c r="P149" s="218"/>
      <c r="Q149" s="218"/>
      <c r="R149" s="218"/>
      <c r="S149" s="218"/>
      <c r="T149" s="218"/>
      <c r="U149" s="218"/>
    </row>
    <row r="150" spans="1:21" ht="57.6" customHeight="1" x14ac:dyDescent="0.25">
      <c r="A150" s="218" t="s">
        <v>44</v>
      </c>
      <c r="B150" s="218"/>
      <c r="C150" s="218"/>
      <c r="D150" s="218"/>
      <c r="E150" s="218"/>
      <c r="F150" s="218"/>
      <c r="G150" s="218"/>
      <c r="H150" s="218"/>
      <c r="I150" s="218"/>
      <c r="J150" s="218"/>
      <c r="L150" s="218" t="s">
        <v>44</v>
      </c>
      <c r="M150" s="218"/>
      <c r="N150" s="218"/>
      <c r="O150" s="218"/>
      <c r="P150" s="218"/>
      <c r="Q150" s="218"/>
      <c r="R150" s="218"/>
      <c r="S150" s="218"/>
      <c r="T150" s="218"/>
      <c r="U150" s="218"/>
    </row>
    <row r="151" spans="1:21" ht="28.15" customHeight="1" x14ac:dyDescent="0.25">
      <c r="A151" s="218" t="s">
        <v>57</v>
      </c>
      <c r="B151" s="218"/>
      <c r="C151" s="218"/>
      <c r="D151" s="218"/>
      <c r="E151" s="218"/>
      <c r="F151" s="218"/>
      <c r="G151" s="218"/>
      <c r="H151" s="218"/>
      <c r="I151" s="218"/>
      <c r="J151" s="218"/>
      <c r="L151" s="218" t="s">
        <v>57</v>
      </c>
      <c r="M151" s="218"/>
      <c r="N151" s="218"/>
      <c r="O151" s="218"/>
      <c r="P151" s="218"/>
      <c r="Q151" s="218"/>
      <c r="R151" s="218"/>
      <c r="S151" s="218"/>
      <c r="T151" s="218"/>
      <c r="U151" s="218"/>
    </row>
    <row r="152" spans="1:21" ht="55.9" customHeight="1" x14ac:dyDescent="0.25">
      <c r="A152" s="218" t="s">
        <v>127</v>
      </c>
      <c r="B152" s="218"/>
      <c r="C152" s="218"/>
      <c r="D152" s="218"/>
      <c r="E152" s="218"/>
      <c r="F152" s="218"/>
      <c r="G152" s="218"/>
      <c r="H152" s="218"/>
      <c r="I152" s="218"/>
      <c r="J152" s="218"/>
      <c r="L152" s="218" t="s">
        <v>127</v>
      </c>
      <c r="M152" s="218"/>
      <c r="N152" s="218"/>
      <c r="O152" s="218"/>
      <c r="P152" s="218"/>
      <c r="Q152" s="218"/>
      <c r="R152" s="218"/>
      <c r="S152" s="218"/>
      <c r="T152" s="218"/>
      <c r="U152" s="218"/>
    </row>
    <row r="153" spans="1:21" ht="14.45" customHeight="1" x14ac:dyDescent="0.25">
      <c r="A153" s="220" t="s">
        <v>224</v>
      </c>
      <c r="B153" s="220"/>
      <c r="C153" s="220"/>
      <c r="D153" s="220"/>
      <c r="E153" s="220"/>
      <c r="F153" s="220"/>
      <c r="G153" s="220"/>
      <c r="H153" s="220"/>
      <c r="I153" s="220"/>
      <c r="J153" s="211"/>
      <c r="L153" s="220" t="s">
        <v>224</v>
      </c>
      <c r="M153" s="220"/>
      <c r="N153" s="220"/>
      <c r="O153" s="220"/>
      <c r="P153" s="220"/>
      <c r="Q153" s="220"/>
      <c r="R153" s="220"/>
      <c r="S153" s="220"/>
      <c r="T153" s="220"/>
      <c r="U153" s="211"/>
    </row>
    <row r="154" spans="1:21" ht="28.9" customHeight="1" x14ac:dyDescent="0.25">
      <c r="A154" s="220" t="s">
        <v>225</v>
      </c>
      <c r="B154" s="220"/>
      <c r="C154" s="220"/>
      <c r="D154" s="220"/>
      <c r="E154" s="220"/>
      <c r="F154" s="220"/>
      <c r="G154" s="220"/>
      <c r="H154" s="220"/>
      <c r="I154" s="220"/>
      <c r="J154" s="211"/>
      <c r="L154" s="220" t="s">
        <v>225</v>
      </c>
      <c r="M154" s="220"/>
      <c r="N154" s="220"/>
      <c r="O154" s="220"/>
      <c r="P154" s="220"/>
      <c r="Q154" s="220"/>
      <c r="R154" s="220"/>
      <c r="S154" s="220"/>
      <c r="T154" s="220"/>
      <c r="U154" s="211"/>
    </row>
    <row r="155" spans="1:21" ht="70.5" customHeight="1" x14ac:dyDescent="0.25">
      <c r="A155" s="220" t="s">
        <v>223</v>
      </c>
      <c r="B155" s="220"/>
      <c r="C155" s="220"/>
      <c r="D155" s="220"/>
      <c r="E155" s="220"/>
      <c r="F155" s="220"/>
      <c r="G155" s="220"/>
      <c r="H155" s="220"/>
      <c r="I155" s="220"/>
      <c r="J155" s="211"/>
      <c r="L155" s="220" t="s">
        <v>223</v>
      </c>
      <c r="M155" s="220"/>
      <c r="N155" s="220"/>
      <c r="O155" s="220"/>
      <c r="P155" s="220"/>
      <c r="Q155" s="220"/>
      <c r="R155" s="220"/>
      <c r="S155" s="220"/>
      <c r="T155" s="220"/>
      <c r="U155" s="211"/>
    </row>
    <row r="156" spans="1:21" ht="75" customHeight="1" x14ac:dyDescent="0.25">
      <c r="A156" s="220" t="s">
        <v>229</v>
      </c>
      <c r="B156" s="220"/>
      <c r="C156" s="220"/>
      <c r="D156" s="220"/>
      <c r="E156" s="220"/>
      <c r="F156" s="220"/>
      <c r="G156" s="220"/>
      <c r="H156" s="220"/>
      <c r="I156" s="220"/>
      <c r="J156" s="211"/>
      <c r="L156" s="220" t="s">
        <v>229</v>
      </c>
      <c r="M156" s="220"/>
      <c r="N156" s="220"/>
      <c r="O156" s="220"/>
      <c r="P156" s="220"/>
      <c r="Q156" s="220"/>
      <c r="R156" s="220"/>
      <c r="S156" s="220"/>
      <c r="T156" s="220"/>
    </row>
    <row r="157" spans="1:21" ht="15" customHeight="1" x14ac:dyDescent="0.25">
      <c r="A157" s="220" t="s">
        <v>228</v>
      </c>
      <c r="B157" s="220"/>
      <c r="C157" s="220"/>
      <c r="D157" s="220"/>
      <c r="E157" s="220"/>
      <c r="F157" s="220"/>
      <c r="G157" s="220"/>
      <c r="H157" s="220"/>
      <c r="I157" s="220"/>
      <c r="J157" s="202"/>
      <c r="L157" s="220" t="s">
        <v>228</v>
      </c>
      <c r="M157" s="220"/>
      <c r="N157" s="220"/>
      <c r="O157" s="220"/>
      <c r="P157" s="220"/>
      <c r="Q157" s="220"/>
      <c r="R157" s="220"/>
      <c r="S157" s="220"/>
      <c r="T157" s="220"/>
    </row>
  </sheetData>
  <mergeCells count="24">
    <mergeCell ref="A3:J3"/>
    <mergeCell ref="A5:J5"/>
    <mergeCell ref="A4:J4"/>
    <mergeCell ref="L3:U3"/>
    <mergeCell ref="L5:U5"/>
    <mergeCell ref="L4:U4"/>
    <mergeCell ref="L149:U149"/>
    <mergeCell ref="L150:U150"/>
    <mergeCell ref="L151:U151"/>
    <mergeCell ref="L152:U152"/>
    <mergeCell ref="A152:J152"/>
    <mergeCell ref="A149:J149"/>
    <mergeCell ref="A150:J150"/>
    <mergeCell ref="A151:J151"/>
    <mergeCell ref="L157:T157"/>
    <mergeCell ref="A153:I153"/>
    <mergeCell ref="A154:I154"/>
    <mergeCell ref="A155:I155"/>
    <mergeCell ref="A156:I156"/>
    <mergeCell ref="L153:T153"/>
    <mergeCell ref="L154:T154"/>
    <mergeCell ref="L155:T155"/>
    <mergeCell ref="L156:T156"/>
    <mergeCell ref="A157:I157"/>
  </mergeCells>
  <hyperlinks>
    <hyperlink ref="A1" location="Indice!A1" display="Indice" xr:uid="{3284AAC3-C096-4EA9-998A-22276CAB7C46}"/>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V278"/>
  <sheetViews>
    <sheetView workbookViewId="0"/>
  </sheetViews>
  <sheetFormatPr baseColWidth="10" defaultColWidth="11.5703125" defaultRowHeight="12.75" x14ac:dyDescent="0.2"/>
  <cols>
    <col min="1" max="1" width="19.28515625" style="1" customWidth="1"/>
    <col min="2" max="2" width="8.7109375" style="1" customWidth="1"/>
    <col min="3" max="3" width="12.28515625" style="54" customWidth="1"/>
    <col min="4" max="8" width="11.5703125" style="1"/>
    <col min="9" max="9" width="11.5703125" style="186"/>
    <col min="10" max="10" width="13.42578125" style="1" bestFit="1" customWidth="1"/>
    <col min="11" max="11" width="11.5703125" style="1"/>
    <col min="12" max="12" width="19.28515625" style="1" customWidth="1"/>
    <col min="13" max="13" width="8.7109375" style="1" customWidth="1"/>
    <col min="14" max="14" width="12.28515625" style="117" customWidth="1"/>
    <col min="15" max="19" width="18.140625" style="1" customWidth="1"/>
    <col min="20" max="20" width="18.140625" style="186" customWidth="1"/>
    <col min="21" max="21" width="18.140625" style="1" customWidth="1"/>
    <col min="22" max="16384" width="11.5703125" style="1"/>
  </cols>
  <sheetData>
    <row r="1" spans="1:22" s="212" customFormat="1" ht="15" x14ac:dyDescent="0.25">
      <c r="A1" s="214" t="s">
        <v>231</v>
      </c>
    </row>
    <row r="2" spans="1:22" x14ac:dyDescent="0.2">
      <c r="A2" s="2"/>
    </row>
    <row r="3" spans="1:22" ht="13.9" customHeight="1" x14ac:dyDescent="0.2">
      <c r="A3" s="229" t="s">
        <v>182</v>
      </c>
      <c r="B3" s="229"/>
      <c r="C3" s="229"/>
      <c r="D3" s="229"/>
      <c r="E3" s="229"/>
      <c r="F3" s="229"/>
      <c r="G3" s="229"/>
      <c r="H3" s="229"/>
      <c r="I3" s="229"/>
      <c r="J3" s="229"/>
      <c r="L3" s="229" t="s">
        <v>184</v>
      </c>
      <c r="M3" s="229"/>
      <c r="N3" s="229"/>
      <c r="O3" s="229"/>
      <c r="P3" s="229"/>
      <c r="Q3" s="229"/>
      <c r="R3" s="229"/>
      <c r="S3" s="229"/>
      <c r="T3" s="229"/>
      <c r="U3" s="229"/>
    </row>
    <row r="4" spans="1:22" s="117" customFormat="1" ht="13.9" customHeight="1" x14ac:dyDescent="0.2">
      <c r="A4" s="229" t="s">
        <v>99</v>
      </c>
      <c r="B4" s="229"/>
      <c r="C4" s="229"/>
      <c r="D4" s="229"/>
      <c r="E4" s="229"/>
      <c r="F4" s="229"/>
      <c r="G4" s="229"/>
      <c r="H4" s="229"/>
      <c r="I4" s="229"/>
      <c r="J4" s="229"/>
      <c r="L4" s="229" t="s">
        <v>189</v>
      </c>
      <c r="M4" s="229"/>
      <c r="N4" s="229"/>
      <c r="O4" s="229"/>
      <c r="P4" s="229"/>
      <c r="Q4" s="229"/>
      <c r="R4" s="229"/>
      <c r="S4" s="229"/>
      <c r="T4" s="229"/>
      <c r="U4" s="229"/>
    </row>
    <row r="5" spans="1:22" ht="13.9" customHeight="1" x14ac:dyDescent="0.2">
      <c r="A5" s="230" t="s">
        <v>15</v>
      </c>
      <c r="B5" s="230"/>
      <c r="C5" s="230"/>
      <c r="D5" s="230"/>
      <c r="E5" s="230"/>
      <c r="F5" s="230"/>
      <c r="G5" s="230"/>
      <c r="H5" s="230"/>
      <c r="I5" s="230"/>
      <c r="J5" s="230"/>
      <c r="L5" s="230" t="s">
        <v>32</v>
      </c>
      <c r="M5" s="230"/>
      <c r="N5" s="230"/>
      <c r="O5" s="230"/>
      <c r="P5" s="230"/>
      <c r="Q5" s="230"/>
      <c r="R5" s="230"/>
      <c r="S5" s="230"/>
      <c r="T5" s="230"/>
      <c r="U5" s="230"/>
    </row>
    <row r="6" spans="1:22" x14ac:dyDescent="0.2">
      <c r="L6" s="84"/>
      <c r="M6" s="84"/>
      <c r="O6" s="84"/>
      <c r="P6" s="84"/>
      <c r="Q6" s="84"/>
      <c r="R6" s="84"/>
      <c r="S6" s="84"/>
      <c r="U6" s="84"/>
    </row>
    <row r="7" spans="1:22" x14ac:dyDescent="0.2">
      <c r="A7" s="118"/>
      <c r="B7" s="4"/>
      <c r="C7" s="4"/>
      <c r="D7" s="5">
        <v>2006</v>
      </c>
      <c r="E7" s="5">
        <v>2009</v>
      </c>
      <c r="F7" s="5">
        <v>2011</v>
      </c>
      <c r="G7" s="5">
        <v>2013</v>
      </c>
      <c r="H7" s="5">
        <v>2015</v>
      </c>
      <c r="I7" s="5">
        <v>2017</v>
      </c>
      <c r="J7" s="119">
        <v>2020</v>
      </c>
      <c r="L7" s="118"/>
      <c r="M7" s="4"/>
      <c r="N7" s="4"/>
      <c r="O7" s="5">
        <v>2006</v>
      </c>
      <c r="P7" s="5">
        <v>2009</v>
      </c>
      <c r="Q7" s="5">
        <v>2011</v>
      </c>
      <c r="R7" s="5">
        <v>2013</v>
      </c>
      <c r="S7" s="5">
        <v>2015</v>
      </c>
      <c r="T7" s="5">
        <v>2017</v>
      </c>
      <c r="U7" s="119">
        <v>2020</v>
      </c>
    </row>
    <row r="8" spans="1:22" x14ac:dyDescent="0.2">
      <c r="A8" s="91"/>
      <c r="B8" s="113"/>
      <c r="C8" s="113"/>
      <c r="D8" s="113"/>
      <c r="E8" s="113"/>
      <c r="F8" s="113"/>
      <c r="G8" s="113"/>
      <c r="H8" s="116"/>
      <c r="I8" s="116"/>
      <c r="J8" s="49"/>
      <c r="L8" s="91"/>
      <c r="M8" s="113"/>
      <c r="N8" s="113"/>
      <c r="O8" s="113"/>
      <c r="P8" s="113"/>
      <c r="Q8" s="113"/>
      <c r="R8" s="113"/>
      <c r="S8" s="116"/>
      <c r="T8" s="116"/>
      <c r="U8" s="49"/>
    </row>
    <row r="9" spans="1:22" ht="15" x14ac:dyDescent="0.2">
      <c r="A9" s="57" t="s">
        <v>132</v>
      </c>
      <c r="B9" s="59" t="s">
        <v>5</v>
      </c>
      <c r="C9" s="102" t="s">
        <v>98</v>
      </c>
      <c r="D9" s="62">
        <v>1.18</v>
      </c>
      <c r="E9" s="62">
        <v>0.84</v>
      </c>
      <c r="F9" s="62">
        <v>1.08</v>
      </c>
      <c r="G9" s="62">
        <v>0.9900000000000001</v>
      </c>
      <c r="H9" s="62">
        <v>1.036835</v>
      </c>
      <c r="I9" s="62">
        <v>0.92470869999856298</v>
      </c>
      <c r="J9" s="134">
        <v>9.4080957100008508E-2</v>
      </c>
      <c r="K9" s="15"/>
      <c r="L9" s="57" t="s">
        <v>132</v>
      </c>
      <c r="M9" s="59" t="s">
        <v>5</v>
      </c>
      <c r="N9" s="102" t="s">
        <v>98</v>
      </c>
      <c r="O9" s="40">
        <v>21833424508</v>
      </c>
      <c r="P9" s="40">
        <v>18918911644</v>
      </c>
      <c r="Q9" s="40">
        <v>27900174266</v>
      </c>
      <c r="R9" s="40">
        <v>32778177941</v>
      </c>
      <c r="S9" s="40">
        <v>39850423887</v>
      </c>
      <c r="T9" s="40">
        <v>41630428751</v>
      </c>
      <c r="U9" s="131">
        <v>4622309938</v>
      </c>
      <c r="V9" s="117"/>
    </row>
    <row r="10" spans="1:22" s="54" customFormat="1" x14ac:dyDescent="0.2">
      <c r="A10" s="57"/>
      <c r="B10" s="59"/>
      <c r="C10" s="100" t="s">
        <v>66</v>
      </c>
      <c r="D10" s="62">
        <v>4.4999999999999998E-2</v>
      </c>
      <c r="E10" s="62">
        <v>3.7999999999999999E-2</v>
      </c>
      <c r="F10" s="62">
        <v>6.0999999999999999E-2</v>
      </c>
      <c r="G10" s="62">
        <v>3.6999999999999998E-2</v>
      </c>
      <c r="H10" s="62">
        <v>3.3013000000000001E-2</v>
      </c>
      <c r="I10" s="62">
        <v>3.6928283210145608E-2</v>
      </c>
      <c r="J10" s="134">
        <v>5.418921565986441E-3</v>
      </c>
      <c r="K10" s="15"/>
      <c r="L10" s="57"/>
      <c r="M10" s="59"/>
      <c r="N10" s="100" t="s">
        <v>66</v>
      </c>
      <c r="O10" s="40">
        <v>610123700.14619362</v>
      </c>
      <c r="P10" s="40">
        <v>710150854.09712148</v>
      </c>
      <c r="Q10" s="40">
        <v>1503610239.0278018</v>
      </c>
      <c r="R10" s="40">
        <v>1035704754.7055261</v>
      </c>
      <c r="S10" s="40">
        <v>1056357845.7591729</v>
      </c>
      <c r="T10" s="40">
        <v>1364683755.2345459</v>
      </c>
      <c r="U10" s="131">
        <v>246516044.89246953</v>
      </c>
      <c r="V10" s="117"/>
    </row>
    <row r="11" spans="1:22" x14ac:dyDescent="0.2">
      <c r="A11" s="57"/>
      <c r="B11" s="59" t="s">
        <v>6</v>
      </c>
      <c r="C11" s="102" t="s">
        <v>98</v>
      </c>
      <c r="D11" s="62">
        <v>2.9899999999999998</v>
      </c>
      <c r="E11" s="62">
        <v>3.1199999999999997</v>
      </c>
      <c r="F11" s="62">
        <v>3.01</v>
      </c>
      <c r="G11" s="62">
        <v>3.04</v>
      </c>
      <c r="H11" s="62">
        <v>3.1917279999999999</v>
      </c>
      <c r="I11" s="62">
        <v>2.8735312398283019</v>
      </c>
      <c r="J11" s="134">
        <v>1.5377597922132045</v>
      </c>
      <c r="K11" s="15"/>
      <c r="L11" s="57"/>
      <c r="M11" s="59" t="s">
        <v>6</v>
      </c>
      <c r="N11" s="102" t="s">
        <v>98</v>
      </c>
      <c r="O11" s="40">
        <v>55346817818</v>
      </c>
      <c r="P11" s="40">
        <v>70199816501</v>
      </c>
      <c r="Q11" s="40">
        <v>77619484122</v>
      </c>
      <c r="R11" s="40">
        <v>100776623258</v>
      </c>
      <c r="S11" s="40">
        <v>122673034649</v>
      </c>
      <c r="T11" s="40">
        <v>129366510279</v>
      </c>
      <c r="U11" s="131">
        <v>75551977668</v>
      </c>
      <c r="V11" s="117"/>
    </row>
    <row r="12" spans="1:22" s="54" customFormat="1" x14ac:dyDescent="0.2">
      <c r="A12" s="57"/>
      <c r="B12" s="59"/>
      <c r="C12" s="100" t="s">
        <v>66</v>
      </c>
      <c r="D12" s="62">
        <v>0.11</v>
      </c>
      <c r="E12" s="62">
        <v>0.11</v>
      </c>
      <c r="F12" s="62">
        <v>0.12</v>
      </c>
      <c r="G12" s="62">
        <v>9.7000000000000003E-2</v>
      </c>
      <c r="H12" s="62">
        <v>8.8453000000000004E-2</v>
      </c>
      <c r="I12" s="62">
        <v>8.7496783079687376E-2</v>
      </c>
      <c r="J12" s="134">
        <v>5.2479885114055769E-2</v>
      </c>
      <c r="K12" s="15"/>
      <c r="L12" s="57"/>
      <c r="M12" s="59"/>
      <c r="N12" s="100" t="s">
        <v>66</v>
      </c>
      <c r="O12" s="40">
        <v>1423265804.7158477</v>
      </c>
      <c r="P12" s="40">
        <v>1831574896.6241398</v>
      </c>
      <c r="Q12" s="40">
        <v>3083303483.1146231</v>
      </c>
      <c r="R12" s="40">
        <v>2686615328.7325006</v>
      </c>
      <c r="S12" s="40">
        <v>2592051278.1937957</v>
      </c>
      <c r="T12" s="40">
        <v>2801553818.393003</v>
      </c>
      <c r="U12" s="131">
        <v>2080286334.8495941</v>
      </c>
      <c r="V12" s="117"/>
    </row>
    <row r="13" spans="1:22" x14ac:dyDescent="0.2">
      <c r="A13" s="57"/>
      <c r="B13" s="59" t="s">
        <v>7</v>
      </c>
      <c r="C13" s="102" t="s">
        <v>98</v>
      </c>
      <c r="D13" s="62">
        <v>4.1500000000000004</v>
      </c>
      <c r="E13" s="62">
        <v>3.8600000000000003</v>
      </c>
      <c r="F13" s="62">
        <v>4.3600000000000003</v>
      </c>
      <c r="G13" s="62">
        <v>4.0199999999999996</v>
      </c>
      <c r="H13" s="62">
        <v>4.3344339999999999</v>
      </c>
      <c r="I13" s="62">
        <v>4.3799969735264854</v>
      </c>
      <c r="J13" s="134">
        <v>3.2728389218143548</v>
      </c>
      <c r="K13" s="15"/>
      <c r="L13" s="57"/>
      <c r="M13" s="59" t="s">
        <v>7</v>
      </c>
      <c r="N13" s="102" t="s">
        <v>98</v>
      </c>
      <c r="O13" s="40">
        <v>76777181684</v>
      </c>
      <c r="P13" s="40">
        <v>86776809895</v>
      </c>
      <c r="Q13" s="40">
        <v>112433499250</v>
      </c>
      <c r="R13" s="40">
        <v>133481826967</v>
      </c>
      <c r="S13" s="40">
        <v>166592604872</v>
      </c>
      <c r="T13" s="40">
        <v>197187667788</v>
      </c>
      <c r="U13" s="131">
        <v>160798490365</v>
      </c>
      <c r="V13" s="117"/>
    </row>
    <row r="14" spans="1:22" s="54" customFormat="1" x14ac:dyDescent="0.2">
      <c r="A14" s="57"/>
      <c r="B14" s="59"/>
      <c r="C14" s="100" t="s">
        <v>66</v>
      </c>
      <c r="D14" s="62">
        <v>0.15</v>
      </c>
      <c r="E14" s="62">
        <v>0.13</v>
      </c>
      <c r="F14" s="62">
        <v>0.18</v>
      </c>
      <c r="G14" s="62">
        <v>0.13999999999999999</v>
      </c>
      <c r="H14" s="62">
        <v>0.11808400000000001</v>
      </c>
      <c r="I14" s="62">
        <v>0.13681229116397628</v>
      </c>
      <c r="J14" s="134">
        <v>9.525102321264646E-2</v>
      </c>
      <c r="K14" s="15"/>
      <c r="L14" s="57"/>
      <c r="M14" s="59"/>
      <c r="N14" s="100" t="s">
        <v>66</v>
      </c>
      <c r="O14" s="40">
        <v>2037363174.0267553</v>
      </c>
      <c r="P14" s="40">
        <v>2162575807.3168731</v>
      </c>
      <c r="Q14" s="40">
        <v>4415118228.4643602</v>
      </c>
      <c r="R14" s="40">
        <v>4143517544.7557697</v>
      </c>
      <c r="S14" s="40">
        <v>3449281913.6208434</v>
      </c>
      <c r="T14" s="40">
        <v>4184388195.1949596</v>
      </c>
      <c r="U14" s="131">
        <v>3643486215.8341517</v>
      </c>
      <c r="V14" s="117"/>
    </row>
    <row r="15" spans="1:22" x14ac:dyDescent="0.2">
      <c r="A15" s="57"/>
      <c r="B15" s="59" t="s">
        <v>8</v>
      </c>
      <c r="C15" s="102" t="s">
        <v>98</v>
      </c>
      <c r="D15" s="62">
        <v>5.25</v>
      </c>
      <c r="E15" s="62">
        <v>5.2299999999999995</v>
      </c>
      <c r="F15" s="62">
        <v>5.2299999999999995</v>
      </c>
      <c r="G15" s="62">
        <v>5.4</v>
      </c>
      <c r="H15" s="62">
        <v>5.3754390000000001</v>
      </c>
      <c r="I15" s="62">
        <v>5.2754302149462333</v>
      </c>
      <c r="J15" s="134">
        <v>4.2755482317173392</v>
      </c>
      <c r="K15" s="15"/>
      <c r="L15" s="57"/>
      <c r="M15" s="59" t="s">
        <v>8</v>
      </c>
      <c r="N15" s="102" t="s">
        <v>98</v>
      </c>
      <c r="O15" s="40">
        <v>96975080722</v>
      </c>
      <c r="P15" s="40">
        <v>117490981627</v>
      </c>
      <c r="Q15" s="40">
        <v>134804009408</v>
      </c>
      <c r="R15" s="40">
        <v>179060247763</v>
      </c>
      <c r="S15" s="40">
        <v>206603278348</v>
      </c>
      <c r="T15" s="40">
        <v>237500114030</v>
      </c>
      <c r="U15" s="131">
        <v>210062797946</v>
      </c>
      <c r="V15" s="117"/>
    </row>
    <row r="16" spans="1:22" s="54" customFormat="1" x14ac:dyDescent="0.2">
      <c r="A16" s="57"/>
      <c r="B16" s="59"/>
      <c r="C16" s="100" t="s">
        <v>66</v>
      </c>
      <c r="D16" s="62">
        <v>0.18</v>
      </c>
      <c r="E16" s="62">
        <v>0.18</v>
      </c>
      <c r="F16" s="62">
        <v>0.22</v>
      </c>
      <c r="G16" s="62">
        <v>0.22999999999999998</v>
      </c>
      <c r="H16" s="62">
        <v>0.14332</v>
      </c>
      <c r="I16" s="62">
        <v>0.15893559438150873</v>
      </c>
      <c r="J16" s="134">
        <v>0.12083362316310597</v>
      </c>
      <c r="K16" s="15"/>
      <c r="L16" s="57"/>
      <c r="M16" s="59"/>
      <c r="N16" s="100" t="s">
        <v>66</v>
      </c>
      <c r="O16" s="40">
        <v>2175391470.0560942</v>
      </c>
      <c r="P16" s="40">
        <v>3072952212.2789488</v>
      </c>
      <c r="Q16" s="40">
        <v>5595236797.3325653</v>
      </c>
      <c r="R16" s="40">
        <v>7682042052.532774</v>
      </c>
      <c r="S16" s="40">
        <v>4183736805.3488812</v>
      </c>
      <c r="T16" s="40">
        <v>5240845377.9130688</v>
      </c>
      <c r="U16" s="131">
        <v>5088839358.8845663</v>
      </c>
      <c r="V16" s="117"/>
    </row>
    <row r="17" spans="1:22" x14ac:dyDescent="0.2">
      <c r="A17" s="57"/>
      <c r="B17" s="59" t="s">
        <v>9</v>
      </c>
      <c r="C17" s="102" t="s">
        <v>98</v>
      </c>
      <c r="D17" s="62">
        <v>5.92</v>
      </c>
      <c r="E17" s="62">
        <v>6.0699999999999994</v>
      </c>
      <c r="F17" s="62">
        <v>6.5299999999999994</v>
      </c>
      <c r="G17" s="62">
        <v>6.13</v>
      </c>
      <c r="H17" s="62">
        <v>6.5043220000000002</v>
      </c>
      <c r="I17" s="62">
        <v>6.2723582295983169</v>
      </c>
      <c r="J17" s="134">
        <v>6.2066183298413122</v>
      </c>
      <c r="K17" s="15"/>
      <c r="L17" s="57"/>
      <c r="M17" s="59" t="s">
        <v>9</v>
      </c>
      <c r="N17" s="102" t="s">
        <v>98</v>
      </c>
      <c r="O17" s="40">
        <v>109412966620</v>
      </c>
      <c r="P17" s="40">
        <v>136287934577</v>
      </c>
      <c r="Q17" s="40">
        <v>168513344875</v>
      </c>
      <c r="R17" s="40">
        <v>203558514058</v>
      </c>
      <c r="S17" s="40">
        <v>249991543573</v>
      </c>
      <c r="T17" s="40">
        <v>282381859691</v>
      </c>
      <c r="U17" s="131">
        <v>304938581321</v>
      </c>
      <c r="V17" s="117"/>
    </row>
    <row r="18" spans="1:22" s="54" customFormat="1" x14ac:dyDescent="0.2">
      <c r="A18" s="57"/>
      <c r="B18" s="59"/>
      <c r="C18" s="100" t="s">
        <v>66</v>
      </c>
      <c r="D18" s="62">
        <v>0.21</v>
      </c>
      <c r="E18" s="62">
        <v>0.21</v>
      </c>
      <c r="F18" s="62">
        <v>0.32</v>
      </c>
      <c r="G18" s="62">
        <v>0.19</v>
      </c>
      <c r="H18" s="62">
        <v>0.16813700000000001</v>
      </c>
      <c r="I18" s="62">
        <v>0.18720713617358534</v>
      </c>
      <c r="J18" s="134">
        <v>0.18174780377070504</v>
      </c>
      <c r="K18" s="15"/>
      <c r="L18" s="57"/>
      <c r="M18" s="59"/>
      <c r="N18" s="100" t="s">
        <v>66</v>
      </c>
      <c r="O18" s="40">
        <v>2786472140.4123073</v>
      </c>
      <c r="P18" s="40">
        <v>3504932361.1158795</v>
      </c>
      <c r="Q18" s="40">
        <v>9158336072.344553</v>
      </c>
      <c r="R18" s="40">
        <v>5478969866.8125544</v>
      </c>
      <c r="S18" s="40">
        <v>5346870868.8358593</v>
      </c>
      <c r="T18" s="40">
        <v>6025314764.7080688</v>
      </c>
      <c r="U18" s="131">
        <v>7136964701.1389694</v>
      </c>
      <c r="V18" s="117"/>
    </row>
    <row r="19" spans="1:22" x14ac:dyDescent="0.2">
      <c r="A19" s="57"/>
      <c r="B19" s="59" t="s">
        <v>10</v>
      </c>
      <c r="C19" s="102" t="s">
        <v>98</v>
      </c>
      <c r="D19" s="62">
        <v>7.37</v>
      </c>
      <c r="E19" s="62">
        <v>7.28</v>
      </c>
      <c r="F19" s="62">
        <v>7.48</v>
      </c>
      <c r="G19" s="62">
        <v>7.57</v>
      </c>
      <c r="H19" s="62">
        <v>7.9730220000000003</v>
      </c>
      <c r="I19" s="62">
        <v>7.9168127373717132</v>
      </c>
      <c r="J19" s="134">
        <v>6.8319399479883165</v>
      </c>
      <c r="K19" s="15"/>
      <c r="L19" s="57"/>
      <c r="M19" s="59" t="s">
        <v>10</v>
      </c>
      <c r="N19" s="102" t="s">
        <v>98</v>
      </c>
      <c r="O19" s="40">
        <v>136269495658</v>
      </c>
      <c r="P19" s="40">
        <v>163643640012</v>
      </c>
      <c r="Q19" s="40">
        <v>192955316504</v>
      </c>
      <c r="R19" s="40">
        <v>251407258214</v>
      </c>
      <c r="S19" s="40">
        <v>306440571799</v>
      </c>
      <c r="T19" s="40">
        <v>356415278237</v>
      </c>
      <c r="U19" s="131">
        <v>335661380271</v>
      </c>
      <c r="V19" s="117"/>
    </row>
    <row r="20" spans="1:22" x14ac:dyDescent="0.2">
      <c r="A20" s="57"/>
      <c r="B20" s="58"/>
      <c r="C20" s="100" t="s">
        <v>66</v>
      </c>
      <c r="D20" s="62">
        <v>0.25</v>
      </c>
      <c r="E20" s="62">
        <v>0.25</v>
      </c>
      <c r="F20" s="62">
        <v>0.33</v>
      </c>
      <c r="G20" s="62">
        <v>0.3</v>
      </c>
      <c r="H20" s="62">
        <v>0.23710200000000001</v>
      </c>
      <c r="I20" s="62">
        <v>0.24642036710682363</v>
      </c>
      <c r="J20" s="134">
        <v>0.59606312151970331</v>
      </c>
      <c r="K20" s="15"/>
      <c r="L20" s="57"/>
      <c r="M20" s="58"/>
      <c r="N20" s="100" t="s">
        <v>66</v>
      </c>
      <c r="O20" s="40">
        <v>3330654911.6414862</v>
      </c>
      <c r="P20" s="40">
        <v>4327899128.9408197</v>
      </c>
      <c r="Q20" s="40">
        <v>8899989884.5874386</v>
      </c>
      <c r="R20" s="40">
        <v>10305224562.86965</v>
      </c>
      <c r="S20" s="40">
        <v>7624397458.2954779</v>
      </c>
      <c r="T20" s="40">
        <v>8671066818.1498528</v>
      </c>
      <c r="U20" s="131">
        <v>30928071538.529156</v>
      </c>
      <c r="V20" s="117"/>
    </row>
    <row r="21" spans="1:22" s="54" customFormat="1" x14ac:dyDescent="0.2">
      <c r="A21" s="57"/>
      <c r="B21" s="59" t="s">
        <v>11</v>
      </c>
      <c r="C21" s="102" t="s">
        <v>98</v>
      </c>
      <c r="D21" s="62">
        <v>9.34</v>
      </c>
      <c r="E21" s="62">
        <v>9.2100000000000009</v>
      </c>
      <c r="F21" s="62">
        <v>8.73</v>
      </c>
      <c r="G21" s="62">
        <v>9.1</v>
      </c>
      <c r="H21" s="62">
        <v>9.3277009999999994</v>
      </c>
      <c r="I21" s="62">
        <v>9.2236842908608594</v>
      </c>
      <c r="J21" s="134">
        <v>8.7398548279029242</v>
      </c>
      <c r="K21" s="15"/>
      <c r="L21" s="57"/>
      <c r="M21" s="59" t="s">
        <v>11</v>
      </c>
      <c r="N21" s="102" t="s">
        <v>98</v>
      </c>
      <c r="O21" s="40">
        <v>172686814737</v>
      </c>
      <c r="P21" s="40">
        <v>206996860359</v>
      </c>
      <c r="Q21" s="40">
        <v>225268547374</v>
      </c>
      <c r="R21" s="40">
        <v>302036313646</v>
      </c>
      <c r="S21" s="40">
        <v>358507228015</v>
      </c>
      <c r="T21" s="40">
        <v>415250696455</v>
      </c>
      <c r="U21" s="131">
        <v>429399520083</v>
      </c>
      <c r="V21" s="117"/>
    </row>
    <row r="22" spans="1:22" x14ac:dyDescent="0.2">
      <c r="A22" s="57"/>
      <c r="B22" s="59"/>
      <c r="C22" s="100" t="s">
        <v>66</v>
      </c>
      <c r="D22" s="62">
        <v>0.3</v>
      </c>
      <c r="E22" s="62">
        <v>0.28999999999999998</v>
      </c>
      <c r="F22" s="62">
        <v>0.36</v>
      </c>
      <c r="G22" s="62">
        <v>0.35000000000000003</v>
      </c>
      <c r="H22" s="62">
        <v>0.24501100000000001</v>
      </c>
      <c r="I22" s="62">
        <v>0.26762205030400404</v>
      </c>
      <c r="J22" s="134">
        <v>0.24103942886422336</v>
      </c>
      <c r="K22" s="15"/>
      <c r="L22" s="57"/>
      <c r="M22" s="59"/>
      <c r="N22" s="100" t="s">
        <v>66</v>
      </c>
      <c r="O22" s="40">
        <v>4559411495.0439177</v>
      </c>
      <c r="P22" s="40">
        <v>5653882843.7106857</v>
      </c>
      <c r="Q22" s="40">
        <v>9954373365.6034145</v>
      </c>
      <c r="R22" s="40">
        <v>11359492553.540747</v>
      </c>
      <c r="S22" s="40">
        <v>7683270551.1596012</v>
      </c>
      <c r="T22" s="40">
        <v>9960057061.9884014</v>
      </c>
      <c r="U22" s="131">
        <v>10430751974.643286</v>
      </c>
      <c r="V22" s="117"/>
    </row>
    <row r="23" spans="1:22" s="54" customFormat="1" x14ac:dyDescent="0.2">
      <c r="A23" s="57"/>
      <c r="B23" s="60" t="s">
        <v>12</v>
      </c>
      <c r="C23" s="102" t="s">
        <v>98</v>
      </c>
      <c r="D23" s="62">
        <v>11.459999999999999</v>
      </c>
      <c r="E23" s="62">
        <v>11.14</v>
      </c>
      <c r="F23" s="62">
        <v>11.17</v>
      </c>
      <c r="G23" s="62">
        <v>11.06</v>
      </c>
      <c r="H23" s="62">
        <v>11.791139000000001</v>
      </c>
      <c r="I23" s="62">
        <v>11.309714649798694</v>
      </c>
      <c r="J23" s="134">
        <v>11.738523805329958</v>
      </c>
      <c r="K23" s="15"/>
      <c r="L23" s="57"/>
      <c r="M23" s="60" t="s">
        <v>12</v>
      </c>
      <c r="N23" s="102" t="s">
        <v>98</v>
      </c>
      <c r="O23" s="40">
        <v>211832187082</v>
      </c>
      <c r="P23" s="40">
        <v>250193683743</v>
      </c>
      <c r="Q23" s="40">
        <v>288229227891</v>
      </c>
      <c r="R23" s="40">
        <v>367153767843</v>
      </c>
      <c r="S23" s="40">
        <v>453188658083</v>
      </c>
      <c r="T23" s="40">
        <v>509163880391</v>
      </c>
      <c r="U23" s="131">
        <v>576727713188</v>
      </c>
      <c r="V23" s="117"/>
    </row>
    <row r="24" spans="1:22" x14ac:dyDescent="0.2">
      <c r="A24" s="57"/>
      <c r="B24" s="60"/>
      <c r="C24" s="100" t="s">
        <v>66</v>
      </c>
      <c r="D24" s="62">
        <v>0.41000000000000003</v>
      </c>
      <c r="E24" s="62">
        <v>0.37</v>
      </c>
      <c r="F24" s="62">
        <v>0.45999999999999996</v>
      </c>
      <c r="G24" s="62">
        <v>0.36</v>
      </c>
      <c r="H24" s="62">
        <v>0.30953199999999997</v>
      </c>
      <c r="I24" s="62">
        <v>0.29131373028119678</v>
      </c>
      <c r="J24" s="134">
        <v>0.29880323151143595</v>
      </c>
      <c r="K24" s="15"/>
      <c r="L24" s="57"/>
      <c r="M24" s="60"/>
      <c r="N24" s="100" t="s">
        <v>66</v>
      </c>
      <c r="O24" s="40">
        <v>6033883786.5490417</v>
      </c>
      <c r="P24" s="40">
        <v>8191375949.6268272</v>
      </c>
      <c r="Q24" s="40">
        <v>12302326819.401049</v>
      </c>
      <c r="R24" s="40">
        <v>12832224902.351955</v>
      </c>
      <c r="S24" s="40">
        <v>11876752676.489239</v>
      </c>
      <c r="T24" s="40">
        <v>12640602278.843258</v>
      </c>
      <c r="U24" s="131">
        <v>13619097313.697294</v>
      </c>
      <c r="V24" s="117"/>
    </row>
    <row r="25" spans="1:22" s="54" customFormat="1" x14ac:dyDescent="0.2">
      <c r="A25" s="57"/>
      <c r="B25" s="60" t="s">
        <v>13</v>
      </c>
      <c r="C25" s="102" t="s">
        <v>98</v>
      </c>
      <c r="D25" s="62">
        <v>15.909999999999998</v>
      </c>
      <c r="E25" s="62">
        <v>15.659999999999998</v>
      </c>
      <c r="F25" s="62">
        <v>15.52</v>
      </c>
      <c r="G25" s="62">
        <v>16.16</v>
      </c>
      <c r="H25" s="62">
        <v>15.300969</v>
      </c>
      <c r="I25" s="62">
        <v>15.64794342642934</v>
      </c>
      <c r="J25" s="134">
        <v>18.112068072922394</v>
      </c>
      <c r="K25" s="15"/>
      <c r="L25" s="57"/>
      <c r="M25" s="60" t="s">
        <v>13</v>
      </c>
      <c r="N25" s="102" t="s">
        <v>98</v>
      </c>
      <c r="O25" s="40">
        <v>294097994569</v>
      </c>
      <c r="P25" s="40">
        <v>351918159717</v>
      </c>
      <c r="Q25" s="40">
        <v>400337121014</v>
      </c>
      <c r="R25" s="40">
        <v>536491251612</v>
      </c>
      <c r="S25" s="40">
        <v>588087893007</v>
      </c>
      <c r="T25" s="40">
        <v>704471142009</v>
      </c>
      <c r="U25" s="131">
        <v>889867565465</v>
      </c>
      <c r="V25" s="117"/>
    </row>
    <row r="26" spans="1:22" x14ac:dyDescent="0.2">
      <c r="A26" s="57"/>
      <c r="B26" s="60"/>
      <c r="C26" s="100" t="s">
        <v>66</v>
      </c>
      <c r="D26" s="62">
        <v>0.49</v>
      </c>
      <c r="E26" s="62">
        <v>0.54</v>
      </c>
      <c r="F26" s="62">
        <v>0.59</v>
      </c>
      <c r="G26" s="62">
        <v>0.49</v>
      </c>
      <c r="H26" s="62">
        <v>0.33501700000000001</v>
      </c>
      <c r="I26" s="62">
        <v>0.50706562307060066</v>
      </c>
      <c r="J26" s="134">
        <v>0.44046905399647129</v>
      </c>
      <c r="K26" s="15"/>
      <c r="L26" s="57"/>
      <c r="M26" s="60"/>
      <c r="N26" s="100" t="s">
        <v>66</v>
      </c>
      <c r="O26" s="40">
        <v>10429807224.624559</v>
      </c>
      <c r="P26" s="40">
        <v>13279067550.835299</v>
      </c>
      <c r="Q26" s="40">
        <v>18650924512.582279</v>
      </c>
      <c r="R26" s="40">
        <v>18392580641.780743</v>
      </c>
      <c r="S26" s="40">
        <v>14647104923.178762</v>
      </c>
      <c r="T26" s="40">
        <v>28025828291.600613</v>
      </c>
      <c r="U26" s="131">
        <v>25594995215.316383</v>
      </c>
      <c r="V26" s="117"/>
    </row>
    <row r="27" spans="1:22" s="54" customFormat="1" x14ac:dyDescent="0.2">
      <c r="A27" s="57"/>
      <c r="B27" s="60" t="s">
        <v>14</v>
      </c>
      <c r="C27" s="102" t="s">
        <v>98</v>
      </c>
      <c r="D27" s="62">
        <v>36.409999999999997</v>
      </c>
      <c r="E27" s="62">
        <v>37.580000000000005</v>
      </c>
      <c r="F27" s="62">
        <v>36.880000000000003</v>
      </c>
      <c r="G27" s="62">
        <v>36.520000000000003</v>
      </c>
      <c r="H27" s="62">
        <v>35.164411000000001</v>
      </c>
      <c r="I27" s="62">
        <v>36.175819537641495</v>
      </c>
      <c r="J27" s="134">
        <v>39.190767113170189</v>
      </c>
      <c r="K27" s="15"/>
      <c r="L27" s="57"/>
      <c r="M27" s="60" t="s">
        <v>14</v>
      </c>
      <c r="N27" s="102" t="s">
        <v>98</v>
      </c>
      <c r="O27" s="40">
        <v>672872322040</v>
      </c>
      <c r="P27" s="40">
        <v>844345362786</v>
      </c>
      <c r="Q27" s="40">
        <v>951252141136</v>
      </c>
      <c r="R27" s="40">
        <v>1212236800941</v>
      </c>
      <c r="S27" s="40">
        <v>1351532946627</v>
      </c>
      <c r="T27" s="40">
        <v>1628637080816</v>
      </c>
      <c r="U27" s="131">
        <v>1925489258283</v>
      </c>
      <c r="V27" s="117"/>
    </row>
    <row r="28" spans="1:22" x14ac:dyDescent="0.2">
      <c r="A28" s="57"/>
      <c r="B28" s="60"/>
      <c r="C28" s="100" t="s">
        <v>66</v>
      </c>
      <c r="D28" s="62">
        <v>1.3299999999999998</v>
      </c>
      <c r="E28" s="62">
        <v>1.3299999999999998</v>
      </c>
      <c r="F28" s="62">
        <v>1.5699999999999998</v>
      </c>
      <c r="G28" s="62">
        <v>1.28</v>
      </c>
      <c r="H28" s="62">
        <v>1.0775170000000001</v>
      </c>
      <c r="I28" s="62">
        <v>1.1360078385446928</v>
      </c>
      <c r="J28" s="134">
        <v>0.94935341757909042</v>
      </c>
      <c r="K28" s="15"/>
      <c r="L28" s="57"/>
      <c r="M28" s="60"/>
      <c r="N28" s="100" t="s">
        <v>66</v>
      </c>
      <c r="O28" s="40">
        <v>39119716312.154221</v>
      </c>
      <c r="P28" s="40">
        <v>46790347784.524269</v>
      </c>
      <c r="Q28" s="40">
        <v>60259538786.491119</v>
      </c>
      <c r="R28" s="40">
        <v>63646888892.572128</v>
      </c>
      <c r="S28" s="40">
        <v>61673653909.203796</v>
      </c>
      <c r="T28" s="40">
        <v>79803732675.863022</v>
      </c>
      <c r="U28" s="131">
        <v>76818563322.814697</v>
      </c>
      <c r="V28" s="117"/>
    </row>
    <row r="29" spans="1:22" x14ac:dyDescent="0.2">
      <c r="A29" s="57"/>
      <c r="B29" s="114" t="s">
        <v>4</v>
      </c>
      <c r="C29" s="114"/>
      <c r="D29" s="62">
        <v>100</v>
      </c>
      <c r="E29" s="62">
        <v>100</v>
      </c>
      <c r="F29" s="62">
        <v>100</v>
      </c>
      <c r="G29" s="62">
        <v>100</v>
      </c>
      <c r="H29" s="62">
        <v>100</v>
      </c>
      <c r="I29" s="62">
        <v>100</v>
      </c>
      <c r="J29" s="134">
        <v>100</v>
      </c>
      <c r="K29" s="15"/>
      <c r="L29" s="57"/>
      <c r="M29" s="114" t="s">
        <v>4</v>
      </c>
      <c r="N29" s="102" t="s">
        <v>98</v>
      </c>
      <c r="O29" s="40">
        <v>1848104285438.0054</v>
      </c>
      <c r="P29" s="40">
        <v>2246772160861.019</v>
      </c>
      <c r="Q29" s="40">
        <v>2579312865840.0132</v>
      </c>
      <c r="R29" s="40">
        <v>3318980782242.9873</v>
      </c>
      <c r="S29" s="40">
        <v>3843468182859.9927</v>
      </c>
      <c r="T29" s="40">
        <v>4502004658447</v>
      </c>
      <c r="U29" s="131">
        <f>+'8'!S9</f>
        <v>4913119594528</v>
      </c>
      <c r="V29" s="117"/>
    </row>
    <row r="30" spans="1:22" ht="13.9" customHeight="1" x14ac:dyDescent="0.2">
      <c r="A30" s="57"/>
      <c r="B30" s="92"/>
      <c r="C30" s="92"/>
      <c r="D30" s="10"/>
      <c r="E30" s="10"/>
      <c r="F30" s="10"/>
      <c r="G30" s="10"/>
      <c r="H30" s="10"/>
      <c r="I30" s="10"/>
      <c r="J30" s="134"/>
      <c r="K30" s="62"/>
      <c r="L30" s="57"/>
      <c r="M30" s="92"/>
      <c r="N30" s="100" t="s">
        <v>66</v>
      </c>
      <c r="O30" s="107"/>
      <c r="P30" s="10"/>
      <c r="Q30" s="10"/>
      <c r="R30" s="10"/>
      <c r="S30" s="10"/>
      <c r="T30" s="10"/>
      <c r="U30" s="131"/>
      <c r="V30" s="117"/>
    </row>
    <row r="31" spans="1:22" ht="15" x14ac:dyDescent="0.2">
      <c r="A31" s="57" t="s">
        <v>133</v>
      </c>
      <c r="B31" s="59" t="s">
        <v>5</v>
      </c>
      <c r="C31" s="102" t="s">
        <v>98</v>
      </c>
      <c r="D31" s="62">
        <v>1.29</v>
      </c>
      <c r="E31" s="62">
        <v>0.95</v>
      </c>
      <c r="F31" s="62">
        <v>1.2</v>
      </c>
      <c r="G31" s="62">
        <v>1.22</v>
      </c>
      <c r="H31" s="62">
        <v>1.2641980000000002</v>
      </c>
      <c r="I31" s="62">
        <v>1.1430991550673764</v>
      </c>
      <c r="J31" s="134">
        <v>0.14808071943189055</v>
      </c>
      <c r="K31" s="15"/>
      <c r="L31" s="57" t="s">
        <v>133</v>
      </c>
      <c r="M31" s="59" t="s">
        <v>5</v>
      </c>
      <c r="N31" s="102" t="s">
        <v>98</v>
      </c>
      <c r="O31" s="40">
        <v>27664599938</v>
      </c>
      <c r="P31" s="40">
        <v>25099741624</v>
      </c>
      <c r="Q31" s="40">
        <v>36425505128</v>
      </c>
      <c r="R31" s="40">
        <v>47167646249</v>
      </c>
      <c r="S31" s="40">
        <v>57380448585</v>
      </c>
      <c r="T31" s="40">
        <v>60634582838</v>
      </c>
      <c r="U31" s="131">
        <v>8926545404</v>
      </c>
      <c r="V31" s="117"/>
    </row>
    <row r="32" spans="1:22" s="54" customFormat="1" x14ac:dyDescent="0.2">
      <c r="A32" s="57"/>
      <c r="B32" s="59"/>
      <c r="C32" s="100" t="s">
        <v>66</v>
      </c>
      <c r="D32" s="56">
        <v>4.4999999999999998E-2</v>
      </c>
      <c r="E32" s="62">
        <v>3.9E-2</v>
      </c>
      <c r="F32" s="62">
        <v>0.06</v>
      </c>
      <c r="G32" s="62">
        <v>4.2999999999999997E-2</v>
      </c>
      <c r="H32" s="62">
        <v>3.5963000000000002E-2</v>
      </c>
      <c r="I32" s="62">
        <v>3.9916465029624183E-2</v>
      </c>
      <c r="J32" s="134">
        <v>6.3332810570026652E-3</v>
      </c>
      <c r="K32" s="15"/>
      <c r="L32" s="57"/>
      <c r="M32" s="59"/>
      <c r="N32" s="100" t="s">
        <v>66</v>
      </c>
      <c r="O32" s="72">
        <v>683991020.6072979</v>
      </c>
      <c r="P32" s="40">
        <v>805493763.37027156</v>
      </c>
      <c r="Q32" s="40">
        <v>1682281177.9103465</v>
      </c>
      <c r="R32" s="40">
        <v>1370754555.3959942</v>
      </c>
      <c r="S32" s="40">
        <v>1327345790.5814438</v>
      </c>
      <c r="T32" s="40">
        <v>1645352278.3281264</v>
      </c>
      <c r="U32" s="131">
        <v>339704808.26621652</v>
      </c>
      <c r="V32" s="117"/>
    </row>
    <row r="33" spans="1:22" x14ac:dyDescent="0.2">
      <c r="A33" s="57"/>
      <c r="B33" s="59" t="s">
        <v>6</v>
      </c>
      <c r="C33" s="102" t="s">
        <v>98</v>
      </c>
      <c r="D33" s="56">
        <v>3.1300000000000003</v>
      </c>
      <c r="E33" s="62">
        <v>3.2099999999999995</v>
      </c>
      <c r="F33" s="62">
        <v>3.2099999999999995</v>
      </c>
      <c r="G33" s="62">
        <v>3.2300000000000004</v>
      </c>
      <c r="H33" s="62">
        <v>3.3771819999999999</v>
      </c>
      <c r="I33" s="62">
        <v>3.1293807439866255</v>
      </c>
      <c r="J33" s="134">
        <v>2.153226129923679</v>
      </c>
      <c r="K33" s="15"/>
      <c r="L33" s="57"/>
      <c r="M33" s="59" t="s">
        <v>6</v>
      </c>
      <c r="N33" s="102" t="s">
        <v>98</v>
      </c>
      <c r="O33" s="72">
        <v>66853536206</v>
      </c>
      <c r="P33" s="40">
        <v>84774077684</v>
      </c>
      <c r="Q33" s="40">
        <v>97148342295</v>
      </c>
      <c r="R33" s="40">
        <v>125349611366</v>
      </c>
      <c r="S33" s="40">
        <v>153286284497</v>
      </c>
      <c r="T33" s="40">
        <v>165994957753</v>
      </c>
      <c r="U33" s="131">
        <v>129799955643</v>
      </c>
      <c r="V33" s="117"/>
    </row>
    <row r="34" spans="1:22" s="54" customFormat="1" x14ac:dyDescent="0.2">
      <c r="A34" s="57"/>
      <c r="B34" s="59"/>
      <c r="C34" s="100" t="s">
        <v>66</v>
      </c>
      <c r="D34" s="56">
        <v>0.1</v>
      </c>
      <c r="E34" s="62">
        <v>0.11</v>
      </c>
      <c r="F34" s="62">
        <v>0.12</v>
      </c>
      <c r="G34" s="62">
        <v>9.8000000000000004E-2</v>
      </c>
      <c r="H34" s="62">
        <v>8.6104E-2</v>
      </c>
      <c r="I34" s="62">
        <v>8.8439854857902345E-2</v>
      </c>
      <c r="J34" s="134">
        <v>6.031512066594167E-2</v>
      </c>
      <c r="K34" s="15"/>
      <c r="L34" s="57"/>
      <c r="M34" s="59"/>
      <c r="N34" s="100" t="s">
        <v>66</v>
      </c>
      <c r="O34" s="72">
        <v>1549824123.4909053</v>
      </c>
      <c r="P34" s="40">
        <v>2006469781.7655208</v>
      </c>
      <c r="Q34" s="40">
        <v>3758028748.8890424</v>
      </c>
      <c r="R34" s="40">
        <v>3075283061.5462999</v>
      </c>
      <c r="S34" s="40">
        <v>2904739014.5597911</v>
      </c>
      <c r="T34" s="40">
        <v>3241959769.3359714</v>
      </c>
      <c r="U34" s="131">
        <v>2711109597.9988651</v>
      </c>
      <c r="V34" s="117"/>
    </row>
    <row r="35" spans="1:22" x14ac:dyDescent="0.2">
      <c r="A35" s="57"/>
      <c r="B35" s="59" t="s">
        <v>7</v>
      </c>
      <c r="C35" s="102" t="s">
        <v>98</v>
      </c>
      <c r="D35" s="56">
        <v>4.25</v>
      </c>
      <c r="E35" s="62">
        <v>3.9600000000000004</v>
      </c>
      <c r="F35" s="62">
        <v>4.43</v>
      </c>
      <c r="G35" s="62">
        <v>4.29</v>
      </c>
      <c r="H35" s="62">
        <v>4.5189529999999998</v>
      </c>
      <c r="I35" s="62">
        <v>4.6639345575670399</v>
      </c>
      <c r="J35" s="134">
        <v>3.7484336076012794</v>
      </c>
      <c r="K35" s="15"/>
      <c r="L35" s="57"/>
      <c r="M35" s="59" t="s">
        <v>7</v>
      </c>
      <c r="N35" s="102" t="s">
        <v>98</v>
      </c>
      <c r="O35" s="72">
        <v>90916013422</v>
      </c>
      <c r="P35" s="40">
        <v>104555552115</v>
      </c>
      <c r="Q35" s="40">
        <v>134358490153</v>
      </c>
      <c r="R35" s="40">
        <v>166195101352</v>
      </c>
      <c r="S35" s="40">
        <v>205109905980</v>
      </c>
      <c r="T35" s="40">
        <v>247393872201</v>
      </c>
      <c r="U35" s="131">
        <v>225961643896</v>
      </c>
      <c r="V35" s="117"/>
    </row>
    <row r="36" spans="1:22" s="54" customFormat="1" x14ac:dyDescent="0.2">
      <c r="A36" s="57"/>
      <c r="B36" s="59"/>
      <c r="C36" s="100" t="s">
        <v>66</v>
      </c>
      <c r="D36" s="56">
        <v>0.13999999999999999</v>
      </c>
      <c r="E36" s="62">
        <v>0.13999999999999999</v>
      </c>
      <c r="F36" s="62">
        <v>0.16999999999999998</v>
      </c>
      <c r="G36" s="62">
        <v>0.13</v>
      </c>
      <c r="H36" s="62">
        <v>0.11160399999999999</v>
      </c>
      <c r="I36" s="62">
        <v>0.13368125724863453</v>
      </c>
      <c r="J36" s="134">
        <v>9.5526014953318819E-2</v>
      </c>
      <c r="K36" s="15"/>
      <c r="L36" s="57"/>
      <c r="M36" s="59"/>
      <c r="N36" s="100" t="s">
        <v>66</v>
      </c>
      <c r="O36" s="72">
        <v>2178502573.2494187</v>
      </c>
      <c r="P36" s="40">
        <v>2371855565.0475268</v>
      </c>
      <c r="Q36" s="40">
        <v>4733789284.345192</v>
      </c>
      <c r="R36" s="40">
        <v>4759592029.5020771</v>
      </c>
      <c r="S36" s="40">
        <v>3944247614.03233</v>
      </c>
      <c r="T36" s="40">
        <v>4682621365.2988253</v>
      </c>
      <c r="U36" s="131">
        <v>4408612358.6833763</v>
      </c>
      <c r="V36" s="117"/>
    </row>
    <row r="37" spans="1:22" x14ac:dyDescent="0.2">
      <c r="A37" s="57"/>
      <c r="B37" s="59" t="s">
        <v>8</v>
      </c>
      <c r="C37" s="102" t="s">
        <v>98</v>
      </c>
      <c r="D37" s="56">
        <v>5.29</v>
      </c>
      <c r="E37" s="62">
        <v>5.2200000000000006</v>
      </c>
      <c r="F37" s="62">
        <v>5.29</v>
      </c>
      <c r="G37" s="62">
        <v>5.54</v>
      </c>
      <c r="H37" s="62">
        <v>5.4811489999999994</v>
      </c>
      <c r="I37" s="62">
        <v>5.3766277557101381</v>
      </c>
      <c r="J37" s="134">
        <v>4.7714121341160478</v>
      </c>
      <c r="K37" s="15"/>
      <c r="L37" s="57"/>
      <c r="M37" s="59" t="s">
        <v>8</v>
      </c>
      <c r="N37" s="102" t="s">
        <v>98</v>
      </c>
      <c r="O37" s="72">
        <v>113161054053</v>
      </c>
      <c r="P37" s="40">
        <v>137946931680</v>
      </c>
      <c r="Q37" s="40">
        <v>160302693165</v>
      </c>
      <c r="R37" s="40">
        <v>214861410028</v>
      </c>
      <c r="S37" s="40">
        <v>248782818307</v>
      </c>
      <c r="T37" s="40">
        <v>285197989691</v>
      </c>
      <c r="U37" s="131">
        <v>287628444944</v>
      </c>
      <c r="V37" s="117"/>
    </row>
    <row r="38" spans="1:22" s="54" customFormat="1" x14ac:dyDescent="0.2">
      <c r="A38" s="57"/>
      <c r="B38" s="59"/>
      <c r="C38" s="100" t="s">
        <v>66</v>
      </c>
      <c r="D38" s="56">
        <v>0.16</v>
      </c>
      <c r="E38" s="62">
        <v>0.18</v>
      </c>
      <c r="F38" s="62">
        <v>0.21</v>
      </c>
      <c r="G38" s="62">
        <v>0.22</v>
      </c>
      <c r="H38" s="62">
        <v>0.136459</v>
      </c>
      <c r="I38" s="62">
        <v>0.15084103577141927</v>
      </c>
      <c r="J38" s="134">
        <v>0.11914350868377739</v>
      </c>
      <c r="K38" s="15"/>
      <c r="L38" s="57"/>
      <c r="M38" s="59"/>
      <c r="N38" s="100" t="s">
        <v>66</v>
      </c>
      <c r="O38" s="72">
        <v>2399775745.3799992</v>
      </c>
      <c r="P38" s="40">
        <v>3360116966.4186196</v>
      </c>
      <c r="Q38" s="40">
        <v>6359080716.9247742</v>
      </c>
      <c r="R38" s="40">
        <v>8226358597.757123</v>
      </c>
      <c r="S38" s="40">
        <v>4687297827.2022266</v>
      </c>
      <c r="T38" s="40">
        <v>5714549407.8896904</v>
      </c>
      <c r="U38" s="131">
        <v>5885840197.9590712</v>
      </c>
      <c r="V38" s="117"/>
    </row>
    <row r="39" spans="1:22" x14ac:dyDescent="0.2">
      <c r="A39" s="57"/>
      <c r="B39" s="59" t="s">
        <v>9</v>
      </c>
      <c r="C39" s="102" t="s">
        <v>98</v>
      </c>
      <c r="D39" s="56">
        <v>6.11</v>
      </c>
      <c r="E39" s="62">
        <v>6.17</v>
      </c>
      <c r="F39" s="62">
        <v>6.65</v>
      </c>
      <c r="G39" s="62">
        <v>6.3299999999999992</v>
      </c>
      <c r="H39" s="62">
        <v>6.522348</v>
      </c>
      <c r="I39" s="62">
        <v>6.4069038210030866</v>
      </c>
      <c r="J39" s="134">
        <v>6.6532231635534966</v>
      </c>
      <c r="K39" s="15"/>
      <c r="L39" s="57"/>
      <c r="M39" s="59" t="s">
        <v>9</v>
      </c>
      <c r="N39" s="102" t="s">
        <v>98</v>
      </c>
      <c r="O39" s="72">
        <v>130689646719</v>
      </c>
      <c r="P39" s="40">
        <v>162881582695</v>
      </c>
      <c r="Q39" s="40">
        <v>201581726425</v>
      </c>
      <c r="R39" s="40">
        <v>245179858285</v>
      </c>
      <c r="S39" s="40">
        <v>296041617435</v>
      </c>
      <c r="T39" s="40">
        <v>339847981470</v>
      </c>
      <c r="U39" s="131">
        <v>401067059103</v>
      </c>
      <c r="V39" s="117"/>
    </row>
    <row r="40" spans="1:22" s="54" customFormat="1" x14ac:dyDescent="0.2">
      <c r="A40" s="57"/>
      <c r="B40" s="59"/>
      <c r="C40" s="100" t="s">
        <v>66</v>
      </c>
      <c r="D40" s="56">
        <v>0.2</v>
      </c>
      <c r="E40" s="62">
        <v>0.21</v>
      </c>
      <c r="F40" s="62">
        <v>0.32</v>
      </c>
      <c r="G40" s="62">
        <v>0.18</v>
      </c>
      <c r="H40" s="62">
        <v>0.15652099999999999</v>
      </c>
      <c r="I40" s="62">
        <v>0.17858585948398586</v>
      </c>
      <c r="J40" s="134">
        <v>0.17426364296341176</v>
      </c>
      <c r="K40" s="15"/>
      <c r="L40" s="57"/>
      <c r="M40" s="59"/>
      <c r="N40" s="100" t="s">
        <v>66</v>
      </c>
      <c r="O40" s="72">
        <v>3082593200.8129516</v>
      </c>
      <c r="P40" s="40">
        <v>3811999724.0382581</v>
      </c>
      <c r="Q40" s="40">
        <v>10959674572.586941</v>
      </c>
      <c r="R40" s="40">
        <v>6262428770.8286591</v>
      </c>
      <c r="S40" s="40">
        <v>5828588831.7867146</v>
      </c>
      <c r="T40" s="40">
        <v>6661862806.3160696</v>
      </c>
      <c r="U40" s="131">
        <v>8239796559.1831923</v>
      </c>
      <c r="V40" s="117"/>
    </row>
    <row r="41" spans="1:22" x14ac:dyDescent="0.2">
      <c r="A41" s="57"/>
      <c r="B41" s="59" t="s">
        <v>10</v>
      </c>
      <c r="C41" s="102" t="s">
        <v>98</v>
      </c>
      <c r="D41" s="56">
        <v>7.53</v>
      </c>
      <c r="E41" s="62">
        <v>7.35</v>
      </c>
      <c r="F41" s="62">
        <v>7.6700000000000008</v>
      </c>
      <c r="G41" s="62">
        <v>7.8</v>
      </c>
      <c r="H41" s="62">
        <v>8.0015660000000004</v>
      </c>
      <c r="I41" s="62">
        <v>8.0381858465224365</v>
      </c>
      <c r="J41" s="134">
        <v>7.0568705581108313</v>
      </c>
      <c r="K41" s="15"/>
      <c r="L41" s="57"/>
      <c r="M41" s="59" t="s">
        <v>10</v>
      </c>
      <c r="N41" s="102" t="s">
        <v>98</v>
      </c>
      <c r="O41" s="72">
        <v>161004580869</v>
      </c>
      <c r="P41" s="40">
        <v>194208085628</v>
      </c>
      <c r="Q41" s="40">
        <v>232335401747</v>
      </c>
      <c r="R41" s="40">
        <v>302335677689</v>
      </c>
      <c r="S41" s="40">
        <v>363181542270</v>
      </c>
      <c r="T41" s="40">
        <v>426377749837</v>
      </c>
      <c r="U41" s="131">
        <v>425399577263</v>
      </c>
      <c r="V41" s="117"/>
    </row>
    <row r="42" spans="1:22" s="54" customFormat="1" x14ac:dyDescent="0.2">
      <c r="A42" s="57"/>
      <c r="B42" s="59"/>
      <c r="C42" s="100" t="s">
        <v>66</v>
      </c>
      <c r="D42" s="56">
        <v>0.24</v>
      </c>
      <c r="E42" s="62">
        <v>0.25</v>
      </c>
      <c r="F42" s="62">
        <v>0.31</v>
      </c>
      <c r="G42" s="62">
        <v>0.3</v>
      </c>
      <c r="H42" s="62">
        <v>0.21757699999999999</v>
      </c>
      <c r="I42" s="62">
        <v>0.24874500285798212</v>
      </c>
      <c r="J42" s="134">
        <v>0.50849398660651302</v>
      </c>
      <c r="K42" s="15"/>
      <c r="L42" s="57"/>
      <c r="M42" s="59"/>
      <c r="N42" s="100" t="s">
        <v>66</v>
      </c>
      <c r="O42" s="72">
        <v>3749733081.0126829</v>
      </c>
      <c r="P42" s="40">
        <v>4637350038.5238724</v>
      </c>
      <c r="Q42" s="40">
        <v>9810590555.2555332</v>
      </c>
      <c r="R42" s="40">
        <v>12212085069.382311</v>
      </c>
      <c r="S42" s="40">
        <v>8224158267.7258663</v>
      </c>
      <c r="T42" s="40">
        <v>10759724862.059647</v>
      </c>
      <c r="U42" s="131">
        <v>32306935067.325596</v>
      </c>
      <c r="V42" s="117"/>
    </row>
    <row r="43" spans="1:22" x14ac:dyDescent="0.2">
      <c r="A43" s="57"/>
      <c r="B43" s="59" t="s">
        <v>11</v>
      </c>
      <c r="C43" s="102" t="s">
        <v>98</v>
      </c>
      <c r="D43" s="56">
        <v>9.33</v>
      </c>
      <c r="E43" s="62">
        <v>9.17</v>
      </c>
      <c r="F43" s="62">
        <v>8.7900000000000009</v>
      </c>
      <c r="G43" s="62">
        <v>9.0499999999999989</v>
      </c>
      <c r="H43" s="62">
        <v>9.3265060000000002</v>
      </c>
      <c r="I43" s="62">
        <v>9.1752300796677151</v>
      </c>
      <c r="J43" s="134">
        <v>9.005817729281226</v>
      </c>
      <c r="K43" s="15"/>
      <c r="L43" s="57"/>
      <c r="M43" s="59" t="s">
        <v>11</v>
      </c>
      <c r="N43" s="102" t="s">
        <v>98</v>
      </c>
      <c r="O43" s="72">
        <v>199453202210</v>
      </c>
      <c r="P43" s="40">
        <v>242206666231</v>
      </c>
      <c r="Q43" s="40">
        <v>266274885251</v>
      </c>
      <c r="R43" s="40">
        <v>350892576256</v>
      </c>
      <c r="S43" s="40">
        <v>423319002105</v>
      </c>
      <c r="T43" s="40">
        <v>486691155231</v>
      </c>
      <c r="U43" s="131">
        <v>542885266691</v>
      </c>
      <c r="V43" s="117"/>
    </row>
    <row r="44" spans="1:22" s="54" customFormat="1" x14ac:dyDescent="0.2">
      <c r="A44" s="57"/>
      <c r="B44" s="59"/>
      <c r="C44" s="100" t="s">
        <v>66</v>
      </c>
      <c r="D44" s="56">
        <v>0.27999999999999997</v>
      </c>
      <c r="E44" s="62">
        <v>0.28999999999999998</v>
      </c>
      <c r="F44" s="62">
        <v>0.33999999999999997</v>
      </c>
      <c r="G44" s="62">
        <v>0.32</v>
      </c>
      <c r="H44" s="62">
        <v>0.22532199999999997</v>
      </c>
      <c r="I44" s="62">
        <v>0.24815294722493939</v>
      </c>
      <c r="J44" s="134">
        <v>0.23590214259327311</v>
      </c>
      <c r="K44" s="15"/>
      <c r="L44" s="57"/>
      <c r="M44" s="59"/>
      <c r="N44" s="100" t="s">
        <v>66</v>
      </c>
      <c r="O44" s="72">
        <v>4971624077.2326794</v>
      </c>
      <c r="P44" s="40">
        <v>6231358523.9261675</v>
      </c>
      <c r="Q44" s="40">
        <v>11065397034.25342</v>
      </c>
      <c r="R44" s="40">
        <v>12101123167.910862</v>
      </c>
      <c r="S44" s="40">
        <v>8535148391.0355291</v>
      </c>
      <c r="T44" s="40">
        <v>10797160074.996294</v>
      </c>
      <c r="U44" s="131">
        <v>12579593058.987391</v>
      </c>
      <c r="V44" s="117"/>
    </row>
    <row r="45" spans="1:22" x14ac:dyDescent="0.2">
      <c r="A45" s="57"/>
      <c r="B45" s="60" t="s">
        <v>12</v>
      </c>
      <c r="C45" s="102" t="s">
        <v>98</v>
      </c>
      <c r="D45" s="56">
        <v>11.459999999999999</v>
      </c>
      <c r="E45" s="62">
        <v>11.19</v>
      </c>
      <c r="F45" s="62">
        <v>11.32</v>
      </c>
      <c r="G45" s="62">
        <v>11.16</v>
      </c>
      <c r="H45" s="62">
        <v>11.663975000000001</v>
      </c>
      <c r="I45" s="62">
        <v>11.227047390459528</v>
      </c>
      <c r="J45" s="134">
        <v>11.743372276901047</v>
      </c>
      <c r="K45" s="15"/>
      <c r="L45" s="57"/>
      <c r="M45" s="60" t="s">
        <v>12</v>
      </c>
      <c r="N45" s="102" t="s">
        <v>98</v>
      </c>
      <c r="O45" s="72">
        <v>245038525397</v>
      </c>
      <c r="P45" s="40">
        <v>295529486661</v>
      </c>
      <c r="Q45" s="40">
        <v>343063913425</v>
      </c>
      <c r="R45" s="40">
        <v>432714874070</v>
      </c>
      <c r="S45" s="40">
        <v>529413959573</v>
      </c>
      <c r="T45" s="40">
        <v>595527808769</v>
      </c>
      <c r="U45" s="131">
        <v>707909484962</v>
      </c>
      <c r="V45" s="117"/>
    </row>
    <row r="46" spans="1:22" s="54" customFormat="1" x14ac:dyDescent="0.2">
      <c r="A46" s="57"/>
      <c r="B46" s="60"/>
      <c r="C46" s="100" t="s">
        <v>66</v>
      </c>
      <c r="D46" s="56">
        <v>0.38</v>
      </c>
      <c r="E46" s="62">
        <v>0.35000000000000003</v>
      </c>
      <c r="F46" s="62">
        <v>0.44999999999999996</v>
      </c>
      <c r="G46" s="62">
        <v>0.33999999999999997</v>
      </c>
      <c r="H46" s="62">
        <v>0.29080999999999996</v>
      </c>
      <c r="I46" s="62">
        <v>0.27117716500035205</v>
      </c>
      <c r="J46" s="134">
        <v>0.27441649244409538</v>
      </c>
      <c r="K46" s="15"/>
      <c r="L46" s="57"/>
      <c r="M46" s="60"/>
      <c r="N46" s="100" t="s">
        <v>66</v>
      </c>
      <c r="O46" s="72">
        <v>6547120708.1889277</v>
      </c>
      <c r="P46" s="40">
        <v>9142574529.0798302</v>
      </c>
      <c r="Q46" s="40">
        <v>14735322763.370169</v>
      </c>
      <c r="R46" s="40">
        <v>14494848017.356575</v>
      </c>
      <c r="S46" s="40">
        <v>13426667799.965462</v>
      </c>
      <c r="T46" s="40">
        <v>13747213536.257092</v>
      </c>
      <c r="U46" s="131">
        <v>15218169326.462557</v>
      </c>
      <c r="V46" s="117"/>
    </row>
    <row r="47" spans="1:22" x14ac:dyDescent="0.2">
      <c r="A47" s="57"/>
      <c r="B47" s="60" t="s">
        <v>13</v>
      </c>
      <c r="C47" s="102" t="s">
        <v>98</v>
      </c>
      <c r="D47" s="56">
        <v>15.879999999999999</v>
      </c>
      <c r="E47" s="62">
        <v>15.93</v>
      </c>
      <c r="F47" s="62">
        <v>15.68</v>
      </c>
      <c r="G47" s="62">
        <v>16</v>
      </c>
      <c r="H47" s="62">
        <v>15.398733999999999</v>
      </c>
      <c r="I47" s="62">
        <v>15.610185916788607</v>
      </c>
      <c r="J47" s="134">
        <v>17.505200277057902</v>
      </c>
      <c r="K47" s="15"/>
      <c r="L47" s="57"/>
      <c r="M47" s="60" t="s">
        <v>13</v>
      </c>
      <c r="N47" s="102" t="s">
        <v>98</v>
      </c>
      <c r="O47" s="72">
        <v>339479699411</v>
      </c>
      <c r="P47" s="40">
        <v>420667674820</v>
      </c>
      <c r="Q47" s="40">
        <v>475280704573</v>
      </c>
      <c r="R47" s="40">
        <v>620348490486</v>
      </c>
      <c r="S47" s="40">
        <v>698930227986</v>
      </c>
      <c r="T47" s="40">
        <v>828027128611</v>
      </c>
      <c r="U47" s="131">
        <v>1055241801085</v>
      </c>
      <c r="V47" s="117"/>
    </row>
    <row r="48" spans="1:22" s="54" customFormat="1" x14ac:dyDescent="0.2">
      <c r="A48" s="57"/>
      <c r="B48" s="60"/>
      <c r="C48" s="100" t="s">
        <v>66</v>
      </c>
      <c r="D48" s="56">
        <v>0.44999999999999996</v>
      </c>
      <c r="E48" s="62">
        <v>0.54</v>
      </c>
      <c r="F48" s="62">
        <v>0.57999999999999996</v>
      </c>
      <c r="G48" s="62">
        <v>0.47000000000000003</v>
      </c>
      <c r="H48" s="62">
        <v>0.31577699999999997</v>
      </c>
      <c r="I48" s="62">
        <v>0.45415340070619681</v>
      </c>
      <c r="J48" s="134">
        <v>0.37819009055422526</v>
      </c>
      <c r="K48" s="15"/>
      <c r="L48" s="57"/>
      <c r="M48" s="60"/>
      <c r="N48" s="100" t="s">
        <v>66</v>
      </c>
      <c r="O48" s="72">
        <v>11132002979.888626</v>
      </c>
      <c r="P48" s="40">
        <v>14959500851.432596</v>
      </c>
      <c r="Q48" s="40">
        <v>21995148717.175655</v>
      </c>
      <c r="R48" s="40">
        <v>20588458978.064899</v>
      </c>
      <c r="S48" s="40">
        <v>16654348449.326971</v>
      </c>
      <c r="T48" s="40">
        <v>29808790576.661366</v>
      </c>
      <c r="U48" s="131">
        <v>27947243519.920063</v>
      </c>
      <c r="V48" s="117"/>
    </row>
    <row r="49" spans="1:22" x14ac:dyDescent="0.2">
      <c r="A49" s="57"/>
      <c r="B49" s="60" t="s">
        <v>14</v>
      </c>
      <c r="C49" s="102" t="s">
        <v>98</v>
      </c>
      <c r="D49" s="56">
        <v>35.709999999999994</v>
      </c>
      <c r="E49" s="62">
        <v>36.86</v>
      </c>
      <c r="F49" s="62">
        <v>35.76</v>
      </c>
      <c r="G49" s="62">
        <v>35.370000000000005</v>
      </c>
      <c r="H49" s="62">
        <v>34.445389999999996</v>
      </c>
      <c r="I49" s="62">
        <v>35.22940473322744</v>
      </c>
      <c r="J49" s="134">
        <v>37.214363404022599</v>
      </c>
      <c r="K49" s="15"/>
      <c r="L49" s="57"/>
      <c r="M49" s="60" t="s">
        <v>14</v>
      </c>
      <c r="N49" s="102" t="s">
        <v>98</v>
      </c>
      <c r="O49" s="72">
        <v>763397316187</v>
      </c>
      <c r="P49" s="40">
        <v>973528772528</v>
      </c>
      <c r="Q49" s="40">
        <v>1083813371133</v>
      </c>
      <c r="R49" s="40">
        <v>1370996634260</v>
      </c>
      <c r="S49" s="40">
        <v>1563435265861</v>
      </c>
      <c r="T49" s="40">
        <v>1868709507973</v>
      </c>
      <c r="U49" s="131">
        <v>2243342049400</v>
      </c>
      <c r="V49" s="117"/>
    </row>
    <row r="50" spans="1:22" s="54" customFormat="1" x14ac:dyDescent="0.2">
      <c r="A50" s="57"/>
      <c r="B50" s="60"/>
      <c r="C50" s="100" t="s">
        <v>66</v>
      </c>
      <c r="D50" s="56">
        <v>1.25</v>
      </c>
      <c r="E50" s="62">
        <v>1.39</v>
      </c>
      <c r="F50" s="62">
        <v>1.48</v>
      </c>
      <c r="G50" s="62">
        <v>1.24</v>
      </c>
      <c r="H50" s="62">
        <v>1.0084470000000001</v>
      </c>
      <c r="I50" s="199">
        <v>1.0900000000000001</v>
      </c>
      <c r="J50" s="134">
        <v>0.88620226656635825</v>
      </c>
      <c r="K50" s="15"/>
      <c r="L50" s="57"/>
      <c r="M50" s="60"/>
      <c r="N50" s="100" t="s">
        <v>66</v>
      </c>
      <c r="O50" s="72">
        <v>42113792436.274551</v>
      </c>
      <c r="P50" s="40">
        <v>57590556890.5093</v>
      </c>
      <c r="Q50" s="40">
        <v>66978498801.738129</v>
      </c>
      <c r="R50" s="40">
        <v>71191796174.821808</v>
      </c>
      <c r="S50" s="40">
        <v>67639599823.31913</v>
      </c>
      <c r="T50" s="40">
        <v>89081224134.41272</v>
      </c>
      <c r="U50" s="131">
        <v>87116517765.354553</v>
      </c>
      <c r="V50" s="117"/>
    </row>
    <row r="51" spans="1:22" x14ac:dyDescent="0.2">
      <c r="A51" s="57"/>
      <c r="B51" s="114" t="s">
        <v>4</v>
      </c>
      <c r="C51" s="114"/>
      <c r="D51" s="62">
        <v>100</v>
      </c>
      <c r="E51" s="62">
        <v>100</v>
      </c>
      <c r="F51" s="62">
        <v>100</v>
      </c>
      <c r="G51" s="62">
        <v>100</v>
      </c>
      <c r="H51" s="62">
        <v>100</v>
      </c>
      <c r="I51" s="62">
        <v>100</v>
      </c>
      <c r="J51" s="134">
        <v>100</v>
      </c>
      <c r="K51" s="15"/>
      <c r="L51" s="57"/>
      <c r="M51" s="114" t="s">
        <v>4</v>
      </c>
      <c r="N51" s="102" t="s">
        <v>98</v>
      </c>
      <c r="O51" s="40">
        <v>2137658174411.9939</v>
      </c>
      <c r="P51" s="40">
        <v>2641398571665.9907</v>
      </c>
      <c r="Q51" s="40">
        <v>3030585033295</v>
      </c>
      <c r="R51" s="40">
        <v>3876041880040.9785</v>
      </c>
      <c r="S51" s="40">
        <v>4538881072598.9883</v>
      </c>
      <c r="T51" s="40">
        <v>5304402734374</v>
      </c>
      <c r="U51" s="131">
        <f>+'7'!S9</f>
        <v>6028161828391</v>
      </c>
      <c r="V51" s="117"/>
    </row>
    <row r="52" spans="1:22" ht="13.9" customHeight="1" x14ac:dyDescent="0.2">
      <c r="A52" s="57"/>
      <c r="B52" s="92"/>
      <c r="C52" s="92"/>
      <c r="D52" s="176"/>
      <c r="E52" s="173"/>
      <c r="F52" s="173"/>
      <c r="G52" s="173"/>
      <c r="H52" s="174"/>
      <c r="I52" s="174"/>
      <c r="J52" s="49"/>
      <c r="K52" s="117"/>
      <c r="L52" s="57"/>
      <c r="M52" s="92"/>
      <c r="N52" s="100"/>
      <c r="O52" s="172"/>
      <c r="P52" s="173"/>
      <c r="Q52" s="173"/>
      <c r="R52" s="173"/>
      <c r="S52" s="174"/>
      <c r="T52" s="174"/>
      <c r="U52" s="131"/>
      <c r="V52" s="117"/>
    </row>
    <row r="53" spans="1:22" ht="15" x14ac:dyDescent="0.2">
      <c r="A53" s="57" t="s">
        <v>134</v>
      </c>
      <c r="B53" s="59" t="s">
        <v>5</v>
      </c>
      <c r="C53" s="102" t="s">
        <v>98</v>
      </c>
      <c r="D53" s="62">
        <v>32.65</v>
      </c>
      <c r="E53" s="62">
        <v>27.47</v>
      </c>
      <c r="F53" s="62">
        <v>28.860000000000003</v>
      </c>
      <c r="G53" s="62">
        <v>28.1</v>
      </c>
      <c r="H53" s="62">
        <v>27.430479000000002</v>
      </c>
      <c r="I53" s="62">
        <v>27.549216331226447</v>
      </c>
      <c r="J53" s="134">
        <v>20.774146292312313</v>
      </c>
      <c r="K53" s="15"/>
      <c r="L53" s="57" t="s">
        <v>134</v>
      </c>
      <c r="M53" s="59" t="s">
        <v>5</v>
      </c>
      <c r="N53" s="102" t="s">
        <v>98</v>
      </c>
      <c r="O53" s="40">
        <v>10292556710</v>
      </c>
      <c r="P53" s="40">
        <v>24184294509</v>
      </c>
      <c r="Q53" s="40">
        <v>24824313868</v>
      </c>
      <c r="R53" s="40">
        <v>33142342959</v>
      </c>
      <c r="S53" s="40">
        <v>40273374427.023438</v>
      </c>
      <c r="T53" s="40">
        <v>49663945129</v>
      </c>
      <c r="U53" s="131">
        <v>72991765938</v>
      </c>
      <c r="V53" s="117"/>
    </row>
    <row r="54" spans="1:22" s="54" customFormat="1" x14ac:dyDescent="0.2">
      <c r="A54" s="57"/>
      <c r="B54" s="59"/>
      <c r="C54" s="100" t="s">
        <v>66</v>
      </c>
      <c r="D54" s="62">
        <v>0.62</v>
      </c>
      <c r="E54" s="62">
        <v>0.54</v>
      </c>
      <c r="F54" s="62">
        <v>0.77999999999999992</v>
      </c>
      <c r="G54" s="62">
        <v>0.77999999999999992</v>
      </c>
      <c r="H54" s="62">
        <v>0.44583400000000001</v>
      </c>
      <c r="I54" s="62">
        <v>0.43990445104035031</v>
      </c>
      <c r="J54" s="134">
        <v>0.42137504131266973</v>
      </c>
      <c r="K54" s="15"/>
      <c r="L54" s="57"/>
      <c r="M54" s="59"/>
      <c r="N54" s="100" t="s">
        <v>66</v>
      </c>
      <c r="O54" s="40">
        <v>260466286.53770092</v>
      </c>
      <c r="P54" s="40">
        <v>609696749.78835332</v>
      </c>
      <c r="Q54" s="40">
        <v>803625902.32387161</v>
      </c>
      <c r="R54" s="40">
        <v>1194452264.5252209</v>
      </c>
      <c r="S54" s="40">
        <v>824018876.5369488</v>
      </c>
      <c r="T54" s="40">
        <v>1091773596.259311</v>
      </c>
      <c r="U54" s="131">
        <v>1794264099.3342841</v>
      </c>
      <c r="V54" s="117"/>
    </row>
    <row r="55" spans="1:22" x14ac:dyDescent="0.2">
      <c r="A55" s="57"/>
      <c r="B55" s="59" t="s">
        <v>6</v>
      </c>
      <c r="C55" s="102" t="s">
        <v>98</v>
      </c>
      <c r="D55" s="62">
        <v>17.02</v>
      </c>
      <c r="E55" s="62">
        <v>17.72</v>
      </c>
      <c r="F55" s="62">
        <v>16.89</v>
      </c>
      <c r="G55" s="62">
        <v>17.7</v>
      </c>
      <c r="H55" s="62">
        <v>17.04307</v>
      </c>
      <c r="I55" s="62">
        <v>16.214386052133992</v>
      </c>
      <c r="J55" s="134">
        <v>20.360435657613628</v>
      </c>
      <c r="K55" s="15"/>
      <c r="L55" s="57"/>
      <c r="M55" s="59" t="s">
        <v>6</v>
      </c>
      <c r="N55" s="102" t="s">
        <v>98</v>
      </c>
      <c r="O55" s="40">
        <v>5365981826</v>
      </c>
      <c r="P55" s="40">
        <v>15605319168</v>
      </c>
      <c r="Q55" s="40">
        <v>14529856833</v>
      </c>
      <c r="R55" s="40">
        <v>20877002043</v>
      </c>
      <c r="S55" s="40">
        <v>25022602212.102539</v>
      </c>
      <c r="T55" s="40">
        <v>29230245891</v>
      </c>
      <c r="U55" s="131">
        <v>71538157718</v>
      </c>
      <c r="V55" s="117"/>
    </row>
    <row r="56" spans="1:22" s="54" customFormat="1" x14ac:dyDescent="0.2">
      <c r="A56" s="57"/>
      <c r="B56" s="59"/>
      <c r="C56" s="100" t="s">
        <v>66</v>
      </c>
      <c r="D56" s="62">
        <v>0.44</v>
      </c>
      <c r="E56" s="62">
        <v>0.38999999999999996</v>
      </c>
      <c r="F56" s="62">
        <v>0.63</v>
      </c>
      <c r="G56" s="62">
        <v>0.5</v>
      </c>
      <c r="H56" s="62">
        <v>0.33068799999999998</v>
      </c>
      <c r="I56" s="62">
        <v>0.32138195423145183</v>
      </c>
      <c r="J56" s="134">
        <v>0.39023172371286274</v>
      </c>
      <c r="K56" s="15"/>
      <c r="L56" s="57"/>
      <c r="M56" s="59"/>
      <c r="N56" s="100" t="s">
        <v>66</v>
      </c>
      <c r="O56" s="40">
        <v>156642629.39851382</v>
      </c>
      <c r="P56" s="40">
        <v>413294667.76870126</v>
      </c>
      <c r="Q56" s="40">
        <v>654964568.75464928</v>
      </c>
      <c r="R56" s="40">
        <v>679390562.58707082</v>
      </c>
      <c r="S56" s="40">
        <v>564228539.79187405</v>
      </c>
      <c r="T56" s="40">
        <v>688198299.85635853</v>
      </c>
      <c r="U56" s="131">
        <v>1619844413.5341098</v>
      </c>
      <c r="V56" s="117"/>
    </row>
    <row r="57" spans="1:22" x14ac:dyDescent="0.2">
      <c r="A57" s="57"/>
      <c r="B57" s="59" t="s">
        <v>7</v>
      </c>
      <c r="C57" s="102" t="s">
        <v>98</v>
      </c>
      <c r="D57" s="62">
        <v>14.530000000000001</v>
      </c>
      <c r="E57" s="62">
        <v>13.79</v>
      </c>
      <c r="F57" s="62">
        <v>14.399999999999999</v>
      </c>
      <c r="G57" s="62">
        <v>13.450000000000001</v>
      </c>
      <c r="H57" s="62">
        <v>13.946094</v>
      </c>
      <c r="I57" s="62">
        <v>14.404157504876331</v>
      </c>
      <c r="J57" s="134">
        <v>16.290203328602924</v>
      </c>
      <c r="K57" s="15"/>
      <c r="L57" s="57"/>
      <c r="M57" s="59" t="s">
        <v>7</v>
      </c>
      <c r="N57" s="102" t="s">
        <v>98</v>
      </c>
      <c r="O57" s="40">
        <v>4581270579</v>
      </c>
      <c r="P57" s="40">
        <v>12138019937</v>
      </c>
      <c r="Q57" s="40">
        <v>12389351735</v>
      </c>
      <c r="R57" s="40">
        <v>15868153006</v>
      </c>
      <c r="S57" s="40">
        <v>20475627876.976563</v>
      </c>
      <c r="T57" s="40">
        <v>25966883392</v>
      </c>
      <c r="U57" s="131">
        <v>57237043184</v>
      </c>
      <c r="V57" s="117"/>
    </row>
    <row r="58" spans="1:22" s="54" customFormat="1" x14ac:dyDescent="0.2">
      <c r="A58" s="57"/>
      <c r="B58" s="59"/>
      <c r="C58" s="100" t="s">
        <v>66</v>
      </c>
      <c r="D58" s="62">
        <v>0.43</v>
      </c>
      <c r="E58" s="62">
        <v>0.35000000000000003</v>
      </c>
      <c r="F58" s="62">
        <v>0.51</v>
      </c>
      <c r="G58" s="62">
        <v>0.42</v>
      </c>
      <c r="H58" s="62">
        <v>0.33750799999999997</v>
      </c>
      <c r="I58" s="62">
        <v>0.33234113423346995</v>
      </c>
      <c r="J58" s="134">
        <v>0.34579763737040087</v>
      </c>
      <c r="K58" s="15"/>
      <c r="L58" s="57"/>
      <c r="M58" s="59"/>
      <c r="N58" s="100" t="s">
        <v>66</v>
      </c>
      <c r="O58" s="40">
        <v>152441993.7672984</v>
      </c>
      <c r="P58" s="40">
        <v>344326463.19775814</v>
      </c>
      <c r="Q58" s="40">
        <v>526821629.73394525</v>
      </c>
      <c r="R58" s="40">
        <v>563952879.40056002</v>
      </c>
      <c r="S58" s="40">
        <v>591612879.75985324</v>
      </c>
      <c r="T58" s="40">
        <v>684428850.08989966</v>
      </c>
      <c r="U58" s="131">
        <v>1352513527.3701248</v>
      </c>
      <c r="V58" s="117"/>
    </row>
    <row r="59" spans="1:22" x14ac:dyDescent="0.2">
      <c r="A59" s="57"/>
      <c r="B59" s="59" t="s">
        <v>8</v>
      </c>
      <c r="C59" s="102" t="s">
        <v>98</v>
      </c>
      <c r="D59" s="62">
        <v>10.79</v>
      </c>
      <c r="E59" s="62">
        <v>11.33</v>
      </c>
      <c r="F59" s="62">
        <v>10.5</v>
      </c>
      <c r="G59" s="62">
        <v>11.379999999999999</v>
      </c>
      <c r="H59" s="62">
        <v>10.797863000000001</v>
      </c>
      <c r="I59" s="62">
        <v>11.2953131255776</v>
      </c>
      <c r="J59" s="134">
        <v>12.036081781239766</v>
      </c>
      <c r="K59" s="15"/>
      <c r="L59" s="57"/>
      <c r="M59" s="59" t="s">
        <v>8</v>
      </c>
      <c r="N59" s="102" t="s">
        <v>98</v>
      </c>
      <c r="O59" s="40">
        <v>3401295038</v>
      </c>
      <c r="P59" s="40">
        <v>9974257738</v>
      </c>
      <c r="Q59" s="40">
        <v>9036252072</v>
      </c>
      <c r="R59" s="40">
        <v>13419228969</v>
      </c>
      <c r="S59" s="40">
        <v>15853400666.611328</v>
      </c>
      <c r="T59" s="40">
        <v>20362459819</v>
      </c>
      <c r="U59" s="131">
        <v>42289817922</v>
      </c>
      <c r="V59" s="117"/>
    </row>
    <row r="60" spans="1:22" s="54" customFormat="1" x14ac:dyDescent="0.2">
      <c r="A60" s="57"/>
      <c r="B60" s="59"/>
      <c r="C60" s="100" t="s">
        <v>66</v>
      </c>
      <c r="D60" s="62">
        <v>0.37</v>
      </c>
      <c r="E60" s="62">
        <v>0.36</v>
      </c>
      <c r="F60" s="62">
        <v>0.52</v>
      </c>
      <c r="G60" s="62">
        <v>0.38999999999999996</v>
      </c>
      <c r="H60" s="62">
        <v>0.26696599999999998</v>
      </c>
      <c r="I60" s="62">
        <v>0.29273531626407523</v>
      </c>
      <c r="J60" s="134">
        <v>0.29780382038995795</v>
      </c>
      <c r="K60" s="15"/>
      <c r="L60" s="57"/>
      <c r="M60" s="59"/>
      <c r="N60" s="100" t="s">
        <v>66</v>
      </c>
      <c r="O60" s="40">
        <v>125809235.19343171</v>
      </c>
      <c r="P60" s="40">
        <v>346352515.45323724</v>
      </c>
      <c r="Q60" s="40">
        <v>512559838.90186858</v>
      </c>
      <c r="R60" s="40">
        <v>542319600.40743172</v>
      </c>
      <c r="S60" s="40">
        <v>431187769.53564131</v>
      </c>
      <c r="T60" s="40">
        <v>618528864.16915751</v>
      </c>
      <c r="U60" s="131">
        <v>1135664859.3026524</v>
      </c>
      <c r="V60" s="117"/>
    </row>
    <row r="61" spans="1:22" x14ac:dyDescent="0.2">
      <c r="A61" s="57"/>
      <c r="B61" s="59" t="s">
        <v>9</v>
      </c>
      <c r="C61" s="102" t="s">
        <v>98</v>
      </c>
      <c r="D61" s="62">
        <v>8.27</v>
      </c>
      <c r="E61" s="62">
        <v>9.17</v>
      </c>
      <c r="F61" s="62">
        <v>8.7200000000000006</v>
      </c>
      <c r="G61" s="62">
        <v>8.89</v>
      </c>
      <c r="H61" s="62">
        <v>9.2757229999999993</v>
      </c>
      <c r="I61" s="62">
        <v>8.6168305418641964</v>
      </c>
      <c r="J61" s="134">
        <v>10.533703569462189</v>
      </c>
      <c r="K61" s="15"/>
      <c r="L61" s="57"/>
      <c r="M61" s="59" t="s">
        <v>9</v>
      </c>
      <c r="N61" s="102" t="s">
        <v>98</v>
      </c>
      <c r="O61" s="40">
        <v>2606519801</v>
      </c>
      <c r="P61" s="40">
        <v>8071848991</v>
      </c>
      <c r="Q61" s="40">
        <v>7503243876</v>
      </c>
      <c r="R61" s="40">
        <v>10485421460</v>
      </c>
      <c r="S61" s="40">
        <v>13618597556.772461</v>
      </c>
      <c r="T61" s="40">
        <v>15533864461</v>
      </c>
      <c r="U61" s="131">
        <v>37011081687</v>
      </c>
      <c r="V61" s="117"/>
    </row>
    <row r="62" spans="1:22" s="54" customFormat="1" x14ac:dyDescent="0.2">
      <c r="A62" s="57"/>
      <c r="B62" s="59"/>
      <c r="C62" s="100" t="s">
        <v>66</v>
      </c>
      <c r="D62" s="62">
        <v>0.36</v>
      </c>
      <c r="E62" s="62">
        <v>0.28999999999999998</v>
      </c>
      <c r="F62" s="62">
        <v>0.47000000000000003</v>
      </c>
      <c r="G62" s="62">
        <v>0.32</v>
      </c>
      <c r="H62" s="62">
        <v>0.28852800000000001</v>
      </c>
      <c r="I62" s="62">
        <v>0.2498244980018752</v>
      </c>
      <c r="J62" s="134">
        <v>0.30060245379128703</v>
      </c>
      <c r="K62" s="15"/>
      <c r="L62" s="57"/>
      <c r="M62" s="59"/>
      <c r="N62" s="100" t="s">
        <v>66</v>
      </c>
      <c r="O62" s="40">
        <v>123868347.91545959</v>
      </c>
      <c r="P62" s="40">
        <v>273279447.04577124</v>
      </c>
      <c r="Q62" s="40">
        <v>446562136.57482046</v>
      </c>
      <c r="R62" s="40">
        <v>434095269.1999948</v>
      </c>
      <c r="S62" s="40">
        <v>453201251.83005428</v>
      </c>
      <c r="T62" s="40">
        <v>468670032.13235569</v>
      </c>
      <c r="U62" s="131">
        <v>1151361436.96732</v>
      </c>
      <c r="V62" s="117"/>
    </row>
    <row r="63" spans="1:22" x14ac:dyDescent="0.2">
      <c r="A63" s="57"/>
      <c r="B63" s="59" t="s">
        <v>10</v>
      </c>
      <c r="C63" s="102" t="s">
        <v>98</v>
      </c>
      <c r="D63" s="62">
        <v>6.23</v>
      </c>
      <c r="E63" s="62">
        <v>7.1099999999999994</v>
      </c>
      <c r="F63" s="62">
        <v>6.97</v>
      </c>
      <c r="G63" s="62">
        <v>7.3400000000000007</v>
      </c>
      <c r="H63" s="62">
        <v>7.1641479999999991</v>
      </c>
      <c r="I63" s="62">
        <v>7.4723203035150938</v>
      </c>
      <c r="J63" s="134">
        <v>6.8057844097795623</v>
      </c>
      <c r="K63" s="15"/>
      <c r="L63" s="57"/>
      <c r="M63" s="59" t="s">
        <v>10</v>
      </c>
      <c r="N63" s="102" t="s">
        <v>98</v>
      </c>
      <c r="O63" s="40">
        <v>1963422583</v>
      </c>
      <c r="P63" s="40">
        <v>6262437044</v>
      </c>
      <c r="Q63" s="40">
        <v>5993027208</v>
      </c>
      <c r="R63" s="40">
        <v>8656202946</v>
      </c>
      <c r="S63" s="40">
        <v>10518387450.598633</v>
      </c>
      <c r="T63" s="40">
        <v>13470615534</v>
      </c>
      <c r="U63" s="131">
        <v>23912714182</v>
      </c>
      <c r="V63" s="117"/>
    </row>
    <row r="64" spans="1:22" s="54" customFormat="1" x14ac:dyDescent="0.2">
      <c r="A64" s="57"/>
      <c r="B64" s="59"/>
      <c r="C64" s="100" t="s">
        <v>66</v>
      </c>
      <c r="D64" s="62">
        <v>0.28999999999999998</v>
      </c>
      <c r="E64" s="62">
        <v>0.28999999999999998</v>
      </c>
      <c r="F64" s="62">
        <v>0.57000000000000006</v>
      </c>
      <c r="G64" s="62">
        <v>0.33</v>
      </c>
      <c r="H64" s="62">
        <v>0.23286899999999999</v>
      </c>
      <c r="I64" s="62">
        <v>0.25182820711698783</v>
      </c>
      <c r="J64" s="134">
        <v>0.26272167850448386</v>
      </c>
      <c r="K64" s="15"/>
      <c r="L64" s="57"/>
      <c r="M64" s="59"/>
      <c r="N64" s="100" t="s">
        <v>66</v>
      </c>
      <c r="O64" s="40">
        <v>96599354.950013414</v>
      </c>
      <c r="P64" s="40">
        <v>266416202.53250122</v>
      </c>
      <c r="Q64" s="40">
        <v>527023188.87889284</v>
      </c>
      <c r="R64" s="40">
        <v>435082858.84905028</v>
      </c>
      <c r="S64" s="40">
        <v>347500682.13927484</v>
      </c>
      <c r="T64" s="40">
        <v>477498301.6797213</v>
      </c>
      <c r="U64" s="131">
        <v>968597072.89968109</v>
      </c>
      <c r="V64" s="117"/>
    </row>
    <row r="65" spans="1:22" x14ac:dyDescent="0.2">
      <c r="A65" s="57"/>
      <c r="B65" s="59" t="s">
        <v>11</v>
      </c>
      <c r="C65" s="102" t="s">
        <v>98</v>
      </c>
      <c r="D65" s="62">
        <v>4.87</v>
      </c>
      <c r="E65" s="62">
        <v>5.52</v>
      </c>
      <c r="F65" s="62">
        <v>5.28</v>
      </c>
      <c r="G65" s="62">
        <v>5.26</v>
      </c>
      <c r="H65" s="62">
        <v>5.8717350000000001</v>
      </c>
      <c r="I65" s="62">
        <v>5.4709258584519782</v>
      </c>
      <c r="J65" s="134">
        <v>5.8983911832399247</v>
      </c>
      <c r="K65" s="15"/>
      <c r="L65" s="57"/>
      <c r="M65" s="59" t="s">
        <v>11</v>
      </c>
      <c r="N65" s="102" t="s">
        <v>98</v>
      </c>
      <c r="O65" s="40">
        <v>1536125484</v>
      </c>
      <c r="P65" s="40">
        <v>4861445105</v>
      </c>
      <c r="Q65" s="40">
        <v>4543274917</v>
      </c>
      <c r="R65" s="40">
        <v>6208915328</v>
      </c>
      <c r="S65" s="40">
        <v>8620870211.6582031</v>
      </c>
      <c r="T65" s="40">
        <v>9862631184</v>
      </c>
      <c r="U65" s="131">
        <v>20724509330</v>
      </c>
      <c r="V65" s="117"/>
    </row>
    <row r="66" spans="1:22" s="54" customFormat="1" x14ac:dyDescent="0.2">
      <c r="A66" s="57"/>
      <c r="B66" s="59"/>
      <c r="C66" s="100" t="s">
        <v>66</v>
      </c>
      <c r="D66" s="62">
        <v>0.25</v>
      </c>
      <c r="E66" s="62">
        <v>0.22999999999999998</v>
      </c>
      <c r="F66" s="62">
        <v>0.5</v>
      </c>
      <c r="G66" s="62">
        <v>0.33999999999999997</v>
      </c>
      <c r="H66" s="62">
        <v>0.22453099999999998</v>
      </c>
      <c r="I66" s="62">
        <v>0.20151057219754701</v>
      </c>
      <c r="J66" s="134">
        <v>0.3949696136388065</v>
      </c>
      <c r="K66" s="15"/>
      <c r="L66" s="57"/>
      <c r="M66" s="59"/>
      <c r="N66" s="100" t="s">
        <v>66</v>
      </c>
      <c r="O66" s="40">
        <v>80592627.21235019</v>
      </c>
      <c r="P66" s="40">
        <v>206660348.41398937</v>
      </c>
      <c r="Q66" s="40">
        <v>454021593.54701638</v>
      </c>
      <c r="R66" s="40">
        <v>435144424.46474296</v>
      </c>
      <c r="S66" s="40">
        <v>337332363.14313209</v>
      </c>
      <c r="T66" s="40">
        <v>374509713.3123064</v>
      </c>
      <c r="U66" s="131">
        <v>1466959941.0607405</v>
      </c>
      <c r="V66" s="117"/>
    </row>
    <row r="67" spans="1:22" x14ac:dyDescent="0.2">
      <c r="A67" s="57"/>
      <c r="B67" s="60" t="s">
        <v>12</v>
      </c>
      <c r="C67" s="102" t="s">
        <v>98</v>
      </c>
      <c r="D67" s="62">
        <v>2.96</v>
      </c>
      <c r="E67" s="62">
        <v>4.3099999999999996</v>
      </c>
      <c r="F67" s="62">
        <v>4.3099999999999996</v>
      </c>
      <c r="G67" s="62">
        <v>3.7800000000000002</v>
      </c>
      <c r="H67" s="62">
        <v>4.1268529999999997</v>
      </c>
      <c r="I67" s="62">
        <v>4.4779242614733645</v>
      </c>
      <c r="J67" s="134">
        <v>4.1679368192494861</v>
      </c>
      <c r="K67" s="15"/>
      <c r="L67" s="57"/>
      <c r="M67" s="60" t="s">
        <v>12</v>
      </c>
      <c r="N67" s="102" t="s">
        <v>98</v>
      </c>
      <c r="O67" s="40">
        <v>933338593</v>
      </c>
      <c r="P67" s="40">
        <v>3797619757</v>
      </c>
      <c r="Q67" s="40">
        <v>3708299673</v>
      </c>
      <c r="R67" s="40">
        <v>4461127636</v>
      </c>
      <c r="S67" s="40">
        <v>6059037108.2050781</v>
      </c>
      <c r="T67" s="40">
        <v>8072512171</v>
      </c>
      <c r="U67" s="131">
        <v>14644407740</v>
      </c>
      <c r="V67" s="117"/>
    </row>
    <row r="68" spans="1:22" s="54" customFormat="1" x14ac:dyDescent="0.2">
      <c r="A68" s="57"/>
      <c r="B68" s="60"/>
      <c r="C68" s="100" t="s">
        <v>66</v>
      </c>
      <c r="D68" s="62">
        <v>0.16999999999999998</v>
      </c>
      <c r="E68" s="62">
        <v>0.3</v>
      </c>
      <c r="F68" s="62">
        <v>0.35000000000000003</v>
      </c>
      <c r="G68" s="62">
        <v>0.2</v>
      </c>
      <c r="H68" s="62">
        <v>0.23552899999999999</v>
      </c>
      <c r="I68" s="62">
        <v>0.21803847893492986</v>
      </c>
      <c r="J68" s="134">
        <v>0.35938390055367919</v>
      </c>
      <c r="K68" s="15"/>
      <c r="L68" s="57"/>
      <c r="M68" s="60"/>
      <c r="N68" s="100" t="s">
        <v>66</v>
      </c>
      <c r="O68" s="40">
        <v>54232720.215414852</v>
      </c>
      <c r="P68" s="40">
        <v>267767612.80444667</v>
      </c>
      <c r="Q68" s="40">
        <v>322728780.39319915</v>
      </c>
      <c r="R68" s="40">
        <v>247169238.07338932</v>
      </c>
      <c r="S68" s="40">
        <v>363306284.58247566</v>
      </c>
      <c r="T68" s="40">
        <v>415371907.62596029</v>
      </c>
      <c r="U68" s="131">
        <v>1305992961.0378702</v>
      </c>
      <c r="V68" s="117"/>
    </row>
    <row r="69" spans="1:22" x14ac:dyDescent="0.2">
      <c r="A69" s="57"/>
      <c r="B69" s="60" t="s">
        <v>13</v>
      </c>
      <c r="C69" s="102" t="s">
        <v>98</v>
      </c>
      <c r="D69" s="62">
        <v>2.02</v>
      </c>
      <c r="E69" s="62">
        <v>2.77</v>
      </c>
      <c r="F69" s="62">
        <v>2.42</v>
      </c>
      <c r="G69" s="62">
        <v>2.34</v>
      </c>
      <c r="H69" s="62">
        <v>2.7712780000000001</v>
      </c>
      <c r="I69" s="62">
        <v>2.8882520104334408</v>
      </c>
      <c r="J69" s="134">
        <v>2.1268990540388515</v>
      </c>
      <c r="K69" s="15"/>
      <c r="L69" s="57"/>
      <c r="M69" s="60" t="s">
        <v>13</v>
      </c>
      <c r="N69" s="102" t="s">
        <v>98</v>
      </c>
      <c r="O69" s="40">
        <v>636916971</v>
      </c>
      <c r="P69" s="40">
        <v>2437490144</v>
      </c>
      <c r="Q69" s="40">
        <v>2082684128</v>
      </c>
      <c r="R69" s="40">
        <v>2761178240</v>
      </c>
      <c r="S69" s="40">
        <v>4068784357.3066406</v>
      </c>
      <c r="T69" s="40">
        <v>5206753851</v>
      </c>
      <c r="U69" s="131">
        <v>7473044415</v>
      </c>
      <c r="V69" s="117"/>
    </row>
    <row r="70" spans="1:22" s="54" customFormat="1" x14ac:dyDescent="0.2">
      <c r="A70" s="57"/>
      <c r="B70" s="60"/>
      <c r="C70" s="100" t="s">
        <v>66</v>
      </c>
      <c r="D70" s="62">
        <v>0.16999999999999998</v>
      </c>
      <c r="E70" s="62">
        <v>0.35000000000000003</v>
      </c>
      <c r="F70" s="62">
        <v>0.32</v>
      </c>
      <c r="G70" s="62">
        <v>0.22</v>
      </c>
      <c r="H70" s="62">
        <v>0.18221500000000002</v>
      </c>
      <c r="I70" s="62">
        <v>0.1679443104961858</v>
      </c>
      <c r="J70" s="134">
        <v>0.11379114796014043</v>
      </c>
      <c r="K70" s="15"/>
      <c r="L70" s="57"/>
      <c r="M70" s="60"/>
      <c r="N70" s="100" t="s">
        <v>66</v>
      </c>
      <c r="O70" s="40">
        <v>52128797.868552558</v>
      </c>
      <c r="P70" s="40">
        <v>318958651.23345339</v>
      </c>
      <c r="Q70" s="40">
        <v>279647852.86438996</v>
      </c>
      <c r="R70" s="40">
        <v>259271813.6369831</v>
      </c>
      <c r="S70" s="40">
        <v>276042609.09038848</v>
      </c>
      <c r="T70" s="40">
        <v>300376106.35613239</v>
      </c>
      <c r="U70" s="131">
        <v>397021892.88237196</v>
      </c>
      <c r="V70" s="117"/>
    </row>
    <row r="71" spans="1:22" x14ac:dyDescent="0.2">
      <c r="A71" s="57"/>
      <c r="B71" s="60" t="s">
        <v>14</v>
      </c>
      <c r="C71" s="102" t="s">
        <v>98</v>
      </c>
      <c r="D71" s="62">
        <v>0.67</v>
      </c>
      <c r="E71" s="62">
        <v>0.80999999999999994</v>
      </c>
      <c r="F71" s="62">
        <v>1.6500000000000001</v>
      </c>
      <c r="G71" s="62">
        <v>1.76</v>
      </c>
      <c r="H71" s="62">
        <v>1.5727580000000001</v>
      </c>
      <c r="I71" s="62">
        <v>1.6106740104475616</v>
      </c>
      <c r="J71" s="134">
        <v>1.0064179044613522</v>
      </c>
      <c r="K71" s="15"/>
      <c r="L71" s="57"/>
      <c r="M71" s="60" t="s">
        <v>14</v>
      </c>
      <c r="N71" s="102" t="s">
        <v>98</v>
      </c>
      <c r="O71" s="40">
        <v>210022830</v>
      </c>
      <c r="P71" s="40">
        <v>715221151</v>
      </c>
      <c r="Q71" s="40">
        <v>1420345683</v>
      </c>
      <c r="R71" s="40">
        <v>2078920036</v>
      </c>
      <c r="S71" s="40">
        <v>2309120129.8183594</v>
      </c>
      <c r="T71" s="40">
        <v>2903618936</v>
      </c>
      <c r="U71" s="131">
        <v>3536136652</v>
      </c>
      <c r="V71" s="117"/>
    </row>
    <row r="72" spans="1:22" s="54" customFormat="1" x14ac:dyDescent="0.2">
      <c r="A72" s="57"/>
      <c r="B72" s="60"/>
      <c r="C72" s="100" t="s">
        <v>66</v>
      </c>
      <c r="D72" s="56">
        <v>8.2000000000000003E-2</v>
      </c>
      <c r="E72" s="62">
        <v>0.12</v>
      </c>
      <c r="F72" s="62">
        <v>0.38</v>
      </c>
      <c r="G72" s="62">
        <v>0.38999999999999996</v>
      </c>
      <c r="H72" s="62">
        <v>0.172209</v>
      </c>
      <c r="I72" s="62">
        <v>0.10892588823526346</v>
      </c>
      <c r="J72" s="134">
        <v>0.14813862423586693</v>
      </c>
      <c r="K72" s="15"/>
      <c r="L72" s="57"/>
      <c r="M72" s="60"/>
      <c r="N72" s="100" t="s">
        <v>66</v>
      </c>
      <c r="O72" s="72">
        <v>25659279.273829289</v>
      </c>
      <c r="P72" s="40">
        <v>105519259.24907593</v>
      </c>
      <c r="Q72" s="40">
        <v>332896523.17423654</v>
      </c>
      <c r="R72" s="40">
        <v>464111325.80393213</v>
      </c>
      <c r="S72" s="40">
        <v>256517502.52712059</v>
      </c>
      <c r="T72" s="40">
        <v>194722534.35850403</v>
      </c>
      <c r="U72" s="131">
        <v>523565345.41543132</v>
      </c>
      <c r="V72" s="117"/>
    </row>
    <row r="73" spans="1:22" x14ac:dyDescent="0.2">
      <c r="A73" s="57"/>
      <c r="B73" s="114" t="s">
        <v>4</v>
      </c>
      <c r="C73" s="114"/>
      <c r="D73" s="56">
        <v>100</v>
      </c>
      <c r="E73" s="62">
        <v>100</v>
      </c>
      <c r="F73" s="62">
        <v>100</v>
      </c>
      <c r="G73" s="62">
        <v>100</v>
      </c>
      <c r="H73" s="62">
        <v>100</v>
      </c>
      <c r="I73" s="62">
        <v>100</v>
      </c>
      <c r="J73" s="134">
        <v>100</v>
      </c>
      <c r="K73" s="15"/>
      <c r="L73" s="57"/>
      <c r="M73" s="114" t="s">
        <v>4</v>
      </c>
      <c r="N73" s="102" t="s">
        <v>98</v>
      </c>
      <c r="O73" s="72">
        <v>31527450415.000256</v>
      </c>
      <c r="P73" s="40">
        <v>88047953543.999222</v>
      </c>
      <c r="Q73" s="40">
        <v>86030649992.999557</v>
      </c>
      <c r="R73" s="40">
        <v>117958492622.9996</v>
      </c>
      <c r="S73" s="40">
        <v>146819801997.07391</v>
      </c>
      <c r="T73" s="40">
        <v>180273530368</v>
      </c>
      <c r="U73" s="131">
        <f>+'7'!S11</f>
        <v>351358678768</v>
      </c>
      <c r="V73" s="117"/>
    </row>
    <row r="74" spans="1:22" ht="13.9" customHeight="1" x14ac:dyDescent="0.2">
      <c r="A74" s="140"/>
      <c r="B74" s="92"/>
      <c r="C74" s="92"/>
      <c r="D74" s="176"/>
      <c r="E74" s="173"/>
      <c r="F74" s="173"/>
      <c r="G74" s="173"/>
      <c r="H74" s="174"/>
      <c r="I74" s="174"/>
      <c r="J74" s="109"/>
      <c r="K74" s="71"/>
      <c r="L74" s="140"/>
      <c r="M74" s="92"/>
      <c r="N74" s="100"/>
      <c r="O74" s="175"/>
      <c r="P74" s="173"/>
      <c r="Q74" s="173"/>
      <c r="R74" s="173"/>
      <c r="S74" s="174"/>
      <c r="T74" s="174"/>
      <c r="U74" s="131"/>
      <c r="V74" s="117"/>
    </row>
    <row r="75" spans="1:22" ht="15" x14ac:dyDescent="0.2">
      <c r="A75" s="57" t="s">
        <v>135</v>
      </c>
      <c r="B75" s="59" t="s">
        <v>5</v>
      </c>
      <c r="C75" s="102" t="s">
        <v>98</v>
      </c>
      <c r="D75" s="56">
        <v>1.7500000000000002</v>
      </c>
      <c r="E75" s="62">
        <v>1.81</v>
      </c>
      <c r="F75" s="62">
        <v>1.97</v>
      </c>
      <c r="G75" s="62">
        <v>2.0099999999999998</v>
      </c>
      <c r="H75" s="62">
        <v>2.0840810000000003</v>
      </c>
      <c r="I75" s="62">
        <v>2.0110307810935231</v>
      </c>
      <c r="J75" s="134">
        <v>1.2840825772914208</v>
      </c>
      <c r="K75" s="15"/>
      <c r="L75" s="57" t="s">
        <v>135</v>
      </c>
      <c r="M75" s="59" t="s">
        <v>5</v>
      </c>
      <c r="N75" s="102" t="s">
        <v>98</v>
      </c>
      <c r="O75" s="72">
        <v>37957156648</v>
      </c>
      <c r="P75" s="40">
        <v>49284036133</v>
      </c>
      <c r="Q75" s="40">
        <v>61249818996</v>
      </c>
      <c r="R75" s="40">
        <v>80309989208</v>
      </c>
      <c r="S75" s="40">
        <v>97653823012.023438</v>
      </c>
      <c r="T75" s="40">
        <v>110298527967</v>
      </c>
      <c r="U75" s="131">
        <v>81918311342</v>
      </c>
      <c r="V75" s="117"/>
    </row>
    <row r="76" spans="1:22" s="54" customFormat="1" x14ac:dyDescent="0.2">
      <c r="A76" s="50"/>
      <c r="B76" s="59"/>
      <c r="C76" s="100" t="s">
        <v>66</v>
      </c>
      <c r="D76" s="56">
        <v>5.6999999999999995E-2</v>
      </c>
      <c r="E76" s="62">
        <v>6.4000000000000001E-2</v>
      </c>
      <c r="F76" s="62">
        <v>8.0999999999999989E-2</v>
      </c>
      <c r="G76" s="62">
        <v>6.8000000000000005E-2</v>
      </c>
      <c r="H76" s="62">
        <v>5.2386000000000002E-2</v>
      </c>
      <c r="I76" s="62">
        <v>6.0278612073178355E-2</v>
      </c>
      <c r="J76" s="134">
        <v>3.8173610076927385E-2</v>
      </c>
      <c r="K76" s="15"/>
      <c r="L76" s="50"/>
      <c r="M76" s="59"/>
      <c r="N76" s="100" t="s">
        <v>66</v>
      </c>
      <c r="O76" s="72">
        <v>830179831.54410338</v>
      </c>
      <c r="P76" s="40">
        <v>1223932215.1477659</v>
      </c>
      <c r="Q76" s="40">
        <v>2184278024.2781773</v>
      </c>
      <c r="R76" s="40">
        <v>2296558126.8096972</v>
      </c>
      <c r="S76" s="40">
        <v>1863503313.6655478</v>
      </c>
      <c r="T76" s="40">
        <v>2406439653.841228</v>
      </c>
      <c r="U76" s="131">
        <v>1957112742.5954142</v>
      </c>
      <c r="V76" s="117"/>
    </row>
    <row r="77" spans="1:22" x14ac:dyDescent="0.2">
      <c r="A77" s="140"/>
      <c r="B77" s="59" t="s">
        <v>6</v>
      </c>
      <c r="C77" s="102" t="s">
        <v>98</v>
      </c>
      <c r="D77" s="56">
        <v>3.3300000000000005</v>
      </c>
      <c r="E77" s="62">
        <v>3.6799999999999997</v>
      </c>
      <c r="F77" s="62">
        <v>3.58</v>
      </c>
      <c r="G77" s="62">
        <v>3.66</v>
      </c>
      <c r="H77" s="62">
        <v>3.8053829999999995</v>
      </c>
      <c r="I77" s="62">
        <v>3.5594663130953905</v>
      </c>
      <c r="J77" s="134">
        <v>3.1560069937505273</v>
      </c>
      <c r="K77" s="15"/>
      <c r="L77" s="50"/>
      <c r="M77" s="59" t="s">
        <v>6</v>
      </c>
      <c r="N77" s="102" t="s">
        <v>98</v>
      </c>
      <c r="O77" s="72">
        <v>72219518032</v>
      </c>
      <c r="P77" s="40">
        <v>100379396852</v>
      </c>
      <c r="Q77" s="40">
        <v>111678199128</v>
      </c>
      <c r="R77" s="40">
        <v>146226613409</v>
      </c>
      <c r="S77" s="40">
        <v>178308886709.10254</v>
      </c>
      <c r="T77" s="40">
        <v>195225203644</v>
      </c>
      <c r="U77" s="131">
        <v>201338113361</v>
      </c>
      <c r="V77" s="117"/>
    </row>
    <row r="78" spans="1:22" s="54" customFormat="1" x14ac:dyDescent="0.2">
      <c r="A78" s="140"/>
      <c r="B78" s="59"/>
      <c r="C78" s="100" t="s">
        <v>66</v>
      </c>
      <c r="D78" s="56">
        <v>0.11</v>
      </c>
      <c r="E78" s="62">
        <v>0.12</v>
      </c>
      <c r="F78" s="62">
        <v>0.13</v>
      </c>
      <c r="G78" s="62">
        <v>0.11</v>
      </c>
      <c r="H78" s="62">
        <v>9.4166E-2</v>
      </c>
      <c r="I78" s="62">
        <v>9.7255734443420505E-2</v>
      </c>
      <c r="J78" s="134">
        <v>8.4265985519557524E-2</v>
      </c>
      <c r="K78" s="15"/>
      <c r="L78" s="140"/>
      <c r="M78" s="59"/>
      <c r="N78" s="100" t="s">
        <v>66</v>
      </c>
      <c r="O78" s="72">
        <v>1636816693.3989401</v>
      </c>
      <c r="P78" s="40">
        <v>2311356716.651341</v>
      </c>
      <c r="Q78" s="40">
        <v>4192121761.2218595</v>
      </c>
      <c r="R78" s="40">
        <v>3549626286.0693841</v>
      </c>
      <c r="S78" s="40">
        <v>3280190016.1330853</v>
      </c>
      <c r="T78" s="40">
        <v>3711384384.1743984</v>
      </c>
      <c r="U78" s="131">
        <v>4084570560.9800487</v>
      </c>
      <c r="V78" s="117"/>
    </row>
    <row r="79" spans="1:22" x14ac:dyDescent="0.2">
      <c r="A79" s="140"/>
      <c r="B79" s="59" t="s">
        <v>7</v>
      </c>
      <c r="C79" s="102" t="s">
        <v>98</v>
      </c>
      <c r="D79" s="56">
        <v>4.3999999999999995</v>
      </c>
      <c r="E79" s="62">
        <v>4.2799999999999994</v>
      </c>
      <c r="F79" s="62">
        <v>4.71</v>
      </c>
      <c r="G79" s="62">
        <v>4.5600000000000005</v>
      </c>
      <c r="H79" s="62">
        <v>4.8143390000000004</v>
      </c>
      <c r="I79" s="62">
        <v>4.9840818735892514</v>
      </c>
      <c r="J79" s="134">
        <v>4.4391845246056389</v>
      </c>
      <c r="K79" s="15"/>
      <c r="L79" s="140"/>
      <c r="M79" s="59" t="s">
        <v>7</v>
      </c>
      <c r="N79" s="102" t="s">
        <v>98</v>
      </c>
      <c r="O79" s="72">
        <v>95497284001</v>
      </c>
      <c r="P79" s="40">
        <v>116693572052</v>
      </c>
      <c r="Q79" s="40">
        <v>146747841888</v>
      </c>
      <c r="R79" s="40">
        <v>182063254358</v>
      </c>
      <c r="S79" s="40">
        <v>225585533856.97656</v>
      </c>
      <c r="T79" s="40">
        <v>273360755593</v>
      </c>
      <c r="U79" s="131">
        <v>283198687080</v>
      </c>
      <c r="V79" s="117"/>
    </row>
    <row r="80" spans="1:22" s="54" customFormat="1" x14ac:dyDescent="0.2">
      <c r="A80" s="140"/>
      <c r="B80" s="59"/>
      <c r="C80" s="100" t="s">
        <v>66</v>
      </c>
      <c r="D80" s="56">
        <v>0.15</v>
      </c>
      <c r="E80" s="62">
        <v>0.13999999999999999</v>
      </c>
      <c r="F80" s="62">
        <v>0.16999999999999998</v>
      </c>
      <c r="G80" s="62">
        <v>0.13999999999999999</v>
      </c>
      <c r="H80" s="62">
        <v>0.116906</v>
      </c>
      <c r="I80" s="62">
        <v>0.13907586904170205</v>
      </c>
      <c r="J80" s="134">
        <v>0.10800092560863063</v>
      </c>
      <c r="K80" s="15"/>
      <c r="L80" s="140"/>
      <c r="M80" s="59"/>
      <c r="N80" s="100" t="s">
        <v>66</v>
      </c>
      <c r="O80" s="72">
        <v>2259254859.6519518</v>
      </c>
      <c r="P80" s="40">
        <v>2597100753.4318671</v>
      </c>
      <c r="Q80" s="40">
        <v>4988568069.6177416</v>
      </c>
      <c r="R80" s="40">
        <v>5159610833.9947386</v>
      </c>
      <c r="S80" s="40">
        <v>4328726984.2714481</v>
      </c>
      <c r="T80" s="40">
        <v>5113221767.332489</v>
      </c>
      <c r="U80" s="131">
        <v>5408496009.6682081</v>
      </c>
      <c r="V80" s="117"/>
    </row>
    <row r="81" spans="1:22" x14ac:dyDescent="0.2">
      <c r="A81" s="140"/>
      <c r="B81" s="59" t="s">
        <v>8</v>
      </c>
      <c r="C81" s="102" t="s">
        <v>98</v>
      </c>
      <c r="D81" s="56">
        <v>5.37</v>
      </c>
      <c r="E81" s="62">
        <v>5.42</v>
      </c>
      <c r="F81" s="62">
        <v>5.43</v>
      </c>
      <c r="G81" s="62">
        <v>5.72</v>
      </c>
      <c r="H81" s="62">
        <v>5.6477399999999998</v>
      </c>
      <c r="I81" s="62">
        <v>5.5711665507452608</v>
      </c>
      <c r="J81" s="134">
        <v>5.1715213160073752</v>
      </c>
      <c r="K81" s="15"/>
      <c r="L81" s="140"/>
      <c r="M81" s="59" t="s">
        <v>8</v>
      </c>
      <c r="N81" s="102" t="s">
        <v>98</v>
      </c>
      <c r="O81" s="72">
        <v>116562349091</v>
      </c>
      <c r="P81" s="40">
        <v>147921189418</v>
      </c>
      <c r="Q81" s="40">
        <v>169338945237</v>
      </c>
      <c r="R81" s="40">
        <v>228280638997</v>
      </c>
      <c r="S81" s="40">
        <v>264636218973.61133</v>
      </c>
      <c r="T81" s="40">
        <v>305560449510</v>
      </c>
      <c r="U81" s="131">
        <v>329918262866</v>
      </c>
      <c r="V81" s="117"/>
    </row>
    <row r="82" spans="1:22" s="54" customFormat="1" x14ac:dyDescent="0.2">
      <c r="A82" s="140"/>
      <c r="B82" s="59"/>
      <c r="C82" s="100" t="s">
        <v>66</v>
      </c>
      <c r="D82" s="56">
        <v>0.16</v>
      </c>
      <c r="E82" s="62">
        <v>0.18</v>
      </c>
      <c r="F82" s="62">
        <v>0.21</v>
      </c>
      <c r="G82" s="62">
        <v>0.22</v>
      </c>
      <c r="H82" s="62">
        <v>0.13794300000000001</v>
      </c>
      <c r="I82" s="62">
        <v>0.15278827165631315</v>
      </c>
      <c r="J82" s="134">
        <v>0.1258838442113748</v>
      </c>
      <c r="K82" s="15"/>
      <c r="L82" s="140"/>
      <c r="M82" s="59"/>
      <c r="N82" s="100" t="s">
        <v>66</v>
      </c>
      <c r="O82" s="72">
        <v>2459624502.2320352</v>
      </c>
      <c r="P82" s="40">
        <v>3589099953.2272086</v>
      </c>
      <c r="Q82" s="40">
        <v>6607934269.8252649</v>
      </c>
      <c r="R82" s="40">
        <v>8474237925.2655182</v>
      </c>
      <c r="S82" s="40">
        <v>4944925115.0095854</v>
      </c>
      <c r="T82" s="40">
        <v>6095078318.8358173</v>
      </c>
      <c r="U82" s="131">
        <v>6663659214.9840927</v>
      </c>
      <c r="V82" s="117"/>
    </row>
    <row r="83" spans="1:22" x14ac:dyDescent="0.2">
      <c r="A83" s="50"/>
      <c r="B83" s="59" t="s">
        <v>9</v>
      </c>
      <c r="C83" s="102" t="s">
        <v>98</v>
      </c>
      <c r="D83" s="56">
        <v>6.1400000000000006</v>
      </c>
      <c r="E83" s="62">
        <v>6.2600000000000007</v>
      </c>
      <c r="F83" s="62">
        <v>6.7100000000000009</v>
      </c>
      <c r="G83" s="62">
        <v>6.4</v>
      </c>
      <c r="H83" s="62">
        <v>6.6086210000000003</v>
      </c>
      <c r="I83" s="62">
        <v>6.4795409785010989</v>
      </c>
      <c r="J83" s="134">
        <v>6.866944628926273</v>
      </c>
      <c r="K83" s="15"/>
      <c r="L83" s="140"/>
      <c r="M83" s="59" t="s">
        <v>9</v>
      </c>
      <c r="N83" s="102" t="s">
        <v>98</v>
      </c>
      <c r="O83" s="72">
        <v>133296166520</v>
      </c>
      <c r="P83" s="40">
        <v>170953431686</v>
      </c>
      <c r="Q83" s="40">
        <v>209084970301</v>
      </c>
      <c r="R83" s="40">
        <v>255665279745</v>
      </c>
      <c r="S83" s="40">
        <v>309660214991.77246</v>
      </c>
      <c r="T83" s="40">
        <v>355381845931</v>
      </c>
      <c r="U83" s="131">
        <v>438078140790</v>
      </c>
      <c r="V83" s="117"/>
    </row>
    <row r="84" spans="1:22" s="54" customFormat="1" x14ac:dyDescent="0.2">
      <c r="A84" s="50"/>
      <c r="B84" s="59"/>
      <c r="C84" s="100" t="s">
        <v>66</v>
      </c>
      <c r="D84" s="56">
        <v>0.2</v>
      </c>
      <c r="E84" s="62">
        <v>0.21</v>
      </c>
      <c r="F84" s="62">
        <v>0.32</v>
      </c>
      <c r="G84" s="62">
        <v>0.18</v>
      </c>
      <c r="H84" s="62">
        <v>0.156085</v>
      </c>
      <c r="I84" s="62">
        <v>0.17675437316813933</v>
      </c>
      <c r="J84" s="134">
        <v>0.17444653029073942</v>
      </c>
      <c r="K84" s="15"/>
      <c r="L84" s="50"/>
      <c r="M84" s="59"/>
      <c r="N84" s="100" t="s">
        <v>66</v>
      </c>
      <c r="O84" s="72">
        <v>3138125658.9216022</v>
      </c>
      <c r="P84" s="40">
        <v>3964397184.9516268</v>
      </c>
      <c r="Q84" s="40">
        <v>11210219833.657738</v>
      </c>
      <c r="R84" s="40">
        <v>6503484484.6711426</v>
      </c>
      <c r="S84" s="40">
        <v>6077274486.7461033</v>
      </c>
      <c r="T84" s="40">
        <v>6903624085.2211514</v>
      </c>
      <c r="U84" s="131">
        <v>9011260783.2603645</v>
      </c>
      <c r="V84" s="117"/>
    </row>
    <row r="85" spans="1:22" x14ac:dyDescent="0.2">
      <c r="A85" s="140"/>
      <c r="B85" s="59" t="s">
        <v>10</v>
      </c>
      <c r="C85" s="102" t="s">
        <v>98</v>
      </c>
      <c r="D85" s="56">
        <v>7.51</v>
      </c>
      <c r="E85" s="62">
        <v>7.3400000000000007</v>
      </c>
      <c r="F85" s="62">
        <v>7.6499999999999995</v>
      </c>
      <c r="G85" s="62">
        <v>7.79</v>
      </c>
      <c r="H85" s="62">
        <v>7.9753260000000008</v>
      </c>
      <c r="I85" s="62">
        <v>8.0195866485571283</v>
      </c>
      <c r="J85" s="134">
        <v>7.0430417296895849</v>
      </c>
      <c r="K85" s="15"/>
      <c r="L85" s="50"/>
      <c r="M85" s="59" t="s">
        <v>10</v>
      </c>
      <c r="N85" s="102" t="s">
        <v>98</v>
      </c>
      <c r="O85" s="72">
        <v>162968003452</v>
      </c>
      <c r="P85" s="40">
        <v>200470522672</v>
      </c>
      <c r="Q85" s="40">
        <v>238328428955</v>
      </c>
      <c r="R85" s="40">
        <v>310991880635</v>
      </c>
      <c r="S85" s="40">
        <v>373699929720.59863</v>
      </c>
      <c r="T85" s="40">
        <v>439848365371</v>
      </c>
      <c r="U85" s="131">
        <v>449312291445</v>
      </c>
      <c r="V85" s="117"/>
    </row>
    <row r="86" spans="1:22" s="54" customFormat="1" x14ac:dyDescent="0.2">
      <c r="A86" s="140"/>
      <c r="B86" s="59"/>
      <c r="C86" s="100" t="s">
        <v>66</v>
      </c>
      <c r="D86" s="56">
        <v>0.24</v>
      </c>
      <c r="E86" s="62">
        <v>0.24</v>
      </c>
      <c r="F86" s="62">
        <v>0.3</v>
      </c>
      <c r="G86" s="62">
        <v>0.28999999999999998</v>
      </c>
      <c r="H86" s="62">
        <v>0.21237899999999998</v>
      </c>
      <c r="I86" s="62">
        <v>0.24282749514021817</v>
      </c>
      <c r="J86" s="134">
        <v>0.48185940205963862</v>
      </c>
      <c r="K86" s="15"/>
      <c r="L86" s="140"/>
      <c r="M86" s="59"/>
      <c r="N86" s="100" t="s">
        <v>66</v>
      </c>
      <c r="O86" s="72">
        <v>3788472523.2782803</v>
      </c>
      <c r="P86" s="40">
        <v>4769451666.3384266</v>
      </c>
      <c r="Q86" s="40">
        <v>9970993121.0667877</v>
      </c>
      <c r="R86" s="40">
        <v>12436677751.560814</v>
      </c>
      <c r="S86" s="40">
        <v>8342303353.5256147</v>
      </c>
      <c r="T86" s="40">
        <v>10950900315.165613</v>
      </c>
      <c r="U86" s="131">
        <v>32429516476.798882</v>
      </c>
      <c r="V86" s="117"/>
    </row>
    <row r="87" spans="1:22" x14ac:dyDescent="0.2">
      <c r="A87" s="140"/>
      <c r="B87" s="59" t="s">
        <v>11</v>
      </c>
      <c r="C87" s="102" t="s">
        <v>98</v>
      </c>
      <c r="D87" s="56">
        <v>9.27</v>
      </c>
      <c r="E87" s="62">
        <v>9.0499999999999989</v>
      </c>
      <c r="F87" s="62">
        <v>8.6900000000000013</v>
      </c>
      <c r="G87" s="62">
        <v>8.94</v>
      </c>
      <c r="H87" s="62">
        <v>9.218255000000001</v>
      </c>
      <c r="I87" s="62">
        <v>9.0534748528554196</v>
      </c>
      <c r="J87" s="134">
        <v>8.8346730044059125</v>
      </c>
      <c r="K87" s="15"/>
      <c r="L87" s="140"/>
      <c r="M87" s="59" t="s">
        <v>11</v>
      </c>
      <c r="N87" s="102" t="s">
        <v>98</v>
      </c>
      <c r="O87" s="72">
        <v>200989327694</v>
      </c>
      <c r="P87" s="40">
        <v>247068111336</v>
      </c>
      <c r="Q87" s="40">
        <v>270818160168</v>
      </c>
      <c r="R87" s="40">
        <v>357101491584</v>
      </c>
      <c r="S87" s="40">
        <v>431939872316.6582</v>
      </c>
      <c r="T87" s="40">
        <v>496553786415</v>
      </c>
      <c r="U87" s="131">
        <v>563609776021</v>
      </c>
      <c r="V87" s="117"/>
    </row>
    <row r="88" spans="1:22" s="54" customFormat="1" x14ac:dyDescent="0.2">
      <c r="A88" s="140"/>
      <c r="B88" s="59"/>
      <c r="C88" s="100" t="s">
        <v>66</v>
      </c>
      <c r="D88" s="56">
        <v>0.27999999999999997</v>
      </c>
      <c r="E88" s="62">
        <v>0.28999999999999998</v>
      </c>
      <c r="F88" s="62">
        <v>0.33</v>
      </c>
      <c r="G88" s="62">
        <v>0.32</v>
      </c>
      <c r="H88" s="62">
        <v>0.21889499999999998</v>
      </c>
      <c r="I88" s="62">
        <v>0.23996441239648131</v>
      </c>
      <c r="J88" s="134">
        <v>0.23210639724859713</v>
      </c>
      <c r="K88" s="15"/>
      <c r="L88" s="140"/>
      <c r="M88" s="59"/>
      <c r="N88" s="100" t="s">
        <v>66</v>
      </c>
      <c r="O88" s="72">
        <v>5000516359.1459484</v>
      </c>
      <c r="P88" s="40">
        <v>6321738873.9024448</v>
      </c>
      <c r="Q88" s="40">
        <v>11163612976.942034</v>
      </c>
      <c r="R88" s="40">
        <v>12278904222.391287</v>
      </c>
      <c r="S88" s="40">
        <v>8690002078.3944969</v>
      </c>
      <c r="T88" s="40">
        <v>10929566588.538359</v>
      </c>
      <c r="U88" s="131">
        <v>13567936078.258551</v>
      </c>
      <c r="V88" s="117"/>
    </row>
    <row r="89" spans="1:22" x14ac:dyDescent="0.2">
      <c r="A89" s="140"/>
      <c r="B89" s="60" t="s">
        <v>12</v>
      </c>
      <c r="C89" s="102" t="s">
        <v>98</v>
      </c>
      <c r="D89" s="56">
        <v>11.34</v>
      </c>
      <c r="E89" s="62">
        <v>10.97</v>
      </c>
      <c r="F89" s="62">
        <v>11.129999999999999</v>
      </c>
      <c r="G89" s="62">
        <v>10.95</v>
      </c>
      <c r="H89" s="62">
        <v>11.427809999999999</v>
      </c>
      <c r="I89" s="62">
        <v>11.005213283895751</v>
      </c>
      <c r="J89" s="134">
        <v>11.326147348169698</v>
      </c>
      <c r="K89" s="15"/>
      <c r="L89" s="140"/>
      <c r="M89" s="60" t="s">
        <v>12</v>
      </c>
      <c r="N89" s="102" t="s">
        <v>98</v>
      </c>
      <c r="O89" s="72">
        <v>245971863990</v>
      </c>
      <c r="P89" s="40">
        <v>299327106418</v>
      </c>
      <c r="Q89" s="40">
        <v>346772213098</v>
      </c>
      <c r="R89" s="40">
        <v>437176001706</v>
      </c>
      <c r="S89" s="40">
        <v>535472996681.20508</v>
      </c>
      <c r="T89" s="40">
        <v>603600320940</v>
      </c>
      <c r="U89" s="131">
        <v>722553892702</v>
      </c>
      <c r="V89" s="117"/>
    </row>
    <row r="90" spans="1:22" s="54" customFormat="1" x14ac:dyDescent="0.2">
      <c r="A90" s="140"/>
      <c r="B90" s="60"/>
      <c r="C90" s="100" t="s">
        <v>66</v>
      </c>
      <c r="D90" s="56">
        <v>0.37</v>
      </c>
      <c r="E90" s="62">
        <v>0.33999999999999997</v>
      </c>
      <c r="F90" s="62">
        <v>0.44</v>
      </c>
      <c r="G90" s="62">
        <v>0.33</v>
      </c>
      <c r="H90" s="62">
        <v>0.28306500000000001</v>
      </c>
      <c r="I90" s="62">
        <v>0.26204351928132497</v>
      </c>
      <c r="J90" s="134">
        <v>0.25842033102201878</v>
      </c>
      <c r="K90" s="15"/>
      <c r="L90" s="140"/>
      <c r="M90" s="60"/>
      <c r="N90" s="100" t="s">
        <v>66</v>
      </c>
      <c r="O90" s="72">
        <v>6567004787.2213554</v>
      </c>
      <c r="P90" s="40">
        <v>9249396550.5836658</v>
      </c>
      <c r="Q90" s="40">
        <v>14845805003.241268</v>
      </c>
      <c r="R90" s="40">
        <v>14550515568.82535</v>
      </c>
      <c r="S90" s="40">
        <v>13601401906.581303</v>
      </c>
      <c r="T90" s="40">
        <v>13887814598.415667</v>
      </c>
      <c r="U90" s="131">
        <v>15501841471.721584</v>
      </c>
      <c r="V90" s="117"/>
    </row>
    <row r="91" spans="1:22" x14ac:dyDescent="0.2">
      <c r="A91" s="50"/>
      <c r="B91" s="60" t="s">
        <v>13</v>
      </c>
      <c r="C91" s="102" t="s">
        <v>98</v>
      </c>
      <c r="D91" s="56">
        <v>15.68</v>
      </c>
      <c r="E91" s="62">
        <v>15.5</v>
      </c>
      <c r="F91" s="62">
        <v>15.32</v>
      </c>
      <c r="G91" s="62">
        <v>15.6</v>
      </c>
      <c r="H91" s="62">
        <v>15.003071000000002</v>
      </c>
      <c r="I91" s="62">
        <v>15.192033989798407</v>
      </c>
      <c r="J91" s="134">
        <v>16.658224460198909</v>
      </c>
      <c r="K91" s="15"/>
      <c r="L91" s="50"/>
      <c r="M91" s="60" t="s">
        <v>13</v>
      </c>
      <c r="N91" s="102" t="s">
        <v>98</v>
      </c>
      <c r="O91" s="72">
        <v>340116616382</v>
      </c>
      <c r="P91" s="40">
        <v>423105164964</v>
      </c>
      <c r="Q91" s="40">
        <v>477363388701</v>
      </c>
      <c r="R91" s="40">
        <v>623109668726</v>
      </c>
      <c r="S91" s="40">
        <v>702999012343.30664</v>
      </c>
      <c r="T91" s="40">
        <v>833233882462</v>
      </c>
      <c r="U91" s="131">
        <v>1062714845500</v>
      </c>
      <c r="V91" s="117"/>
    </row>
    <row r="92" spans="1:22" s="54" customFormat="1" x14ac:dyDescent="0.2">
      <c r="A92" s="50"/>
      <c r="B92" s="60"/>
      <c r="C92" s="100" t="s">
        <v>66</v>
      </c>
      <c r="D92" s="62">
        <v>0.44999999999999996</v>
      </c>
      <c r="E92" s="62">
        <v>0.52</v>
      </c>
      <c r="F92" s="62">
        <v>0.57000000000000006</v>
      </c>
      <c r="G92" s="62">
        <v>0.44999999999999996</v>
      </c>
      <c r="H92" s="62">
        <v>0.305753</v>
      </c>
      <c r="I92" s="62">
        <v>0.44197786467229094</v>
      </c>
      <c r="J92" s="134">
        <v>0.35777995784551048</v>
      </c>
      <c r="K92" s="15"/>
      <c r="L92" s="50"/>
      <c r="M92" s="60"/>
      <c r="N92" s="100" t="s">
        <v>66</v>
      </c>
      <c r="O92" s="40">
        <v>11146008310.384769</v>
      </c>
      <c r="P92" s="40">
        <v>15080852307.703102</v>
      </c>
      <c r="Q92" s="40">
        <v>22036318499.890213</v>
      </c>
      <c r="R92" s="40">
        <v>20634402447.187054</v>
      </c>
      <c r="S92" s="40">
        <v>16734820676.560001</v>
      </c>
      <c r="T92" s="40">
        <v>29929437590.814209</v>
      </c>
      <c r="U92" s="131">
        <v>28032873623.627708</v>
      </c>
      <c r="V92" s="117"/>
    </row>
    <row r="93" spans="1:22" x14ac:dyDescent="0.2">
      <c r="A93" s="140"/>
      <c r="B93" s="60" t="s">
        <v>14</v>
      </c>
      <c r="C93" s="102" t="s">
        <v>98</v>
      </c>
      <c r="D93" s="62">
        <v>35.199999999999996</v>
      </c>
      <c r="E93" s="62">
        <v>35.69</v>
      </c>
      <c r="F93" s="62">
        <v>34.82</v>
      </c>
      <c r="G93" s="62">
        <v>34.380000000000003</v>
      </c>
      <c r="H93" s="62">
        <v>33.415371999999998</v>
      </c>
      <c r="I93" s="62">
        <v>34.124404727868772</v>
      </c>
      <c r="J93" s="134">
        <v>35.220173416954658</v>
      </c>
      <c r="K93" s="15"/>
      <c r="L93" s="140"/>
      <c r="M93" s="60" t="s">
        <v>14</v>
      </c>
      <c r="N93" s="102" t="s">
        <v>98</v>
      </c>
      <c r="O93" s="40">
        <v>763607339017</v>
      </c>
      <c r="P93" s="40">
        <v>974243993679</v>
      </c>
      <c r="Q93" s="40">
        <v>1085233716816</v>
      </c>
      <c r="R93" s="40">
        <v>1373075554296</v>
      </c>
      <c r="S93" s="40">
        <v>1565744385990.8184</v>
      </c>
      <c r="T93" s="40">
        <v>1871613126909</v>
      </c>
      <c r="U93" s="131">
        <v>2246878185650</v>
      </c>
      <c r="V93" s="117"/>
    </row>
    <row r="94" spans="1:22" s="54" customFormat="1" x14ac:dyDescent="0.2">
      <c r="A94" s="140"/>
      <c r="B94" s="60"/>
      <c r="C94" s="100" t="s">
        <v>66</v>
      </c>
      <c r="D94" s="62">
        <v>1.25</v>
      </c>
      <c r="E94" s="62">
        <v>1.37</v>
      </c>
      <c r="F94" s="62">
        <v>1.4500000000000002</v>
      </c>
      <c r="G94" s="62">
        <v>1.22</v>
      </c>
      <c r="H94" s="62">
        <v>0.993726</v>
      </c>
      <c r="I94" s="62">
        <v>1.0694945743973676</v>
      </c>
      <c r="J94" s="134">
        <v>0.86524538747041646</v>
      </c>
      <c r="K94" s="15"/>
      <c r="L94" s="140"/>
      <c r="M94" s="60"/>
      <c r="N94" s="100" t="s">
        <v>66</v>
      </c>
      <c r="O94" s="40">
        <v>42115742673.194702</v>
      </c>
      <c r="P94" s="40">
        <v>57604031488.75676</v>
      </c>
      <c r="Q94" s="40">
        <v>67046197319.333138</v>
      </c>
      <c r="R94" s="40">
        <v>71442551428.957428</v>
      </c>
      <c r="S94" s="40">
        <v>67703155922.198524</v>
      </c>
      <c r="T94" s="40">
        <v>89140741682.216171</v>
      </c>
      <c r="U94" s="131">
        <v>87157107292.050964</v>
      </c>
      <c r="V94" s="117"/>
    </row>
    <row r="95" spans="1:22" x14ac:dyDescent="0.2">
      <c r="A95" s="140"/>
      <c r="B95" s="114" t="s">
        <v>4</v>
      </c>
      <c r="C95" s="114"/>
      <c r="D95" s="62">
        <v>100</v>
      </c>
      <c r="E95" s="62">
        <v>100</v>
      </c>
      <c r="F95" s="62">
        <v>100</v>
      </c>
      <c r="G95" s="62">
        <v>100</v>
      </c>
      <c r="H95" s="62">
        <v>100</v>
      </c>
      <c r="I95" s="62">
        <v>100</v>
      </c>
      <c r="J95" s="134">
        <v>100</v>
      </c>
      <c r="K95" s="15"/>
      <c r="L95" s="140"/>
      <c r="M95" s="114" t="s">
        <v>4</v>
      </c>
      <c r="N95" s="102" t="s">
        <v>98</v>
      </c>
      <c r="O95" s="40">
        <v>2169185624826.9968</v>
      </c>
      <c r="P95" s="40">
        <v>2729446525209.9824</v>
      </c>
      <c r="Q95" s="40">
        <v>3116615683288.0024</v>
      </c>
      <c r="R95" s="40">
        <v>3994000372664.0366</v>
      </c>
      <c r="S95" s="40">
        <v>4685700874596.0898</v>
      </c>
      <c r="T95" s="40">
        <v>5484676264742</v>
      </c>
      <c r="U95" s="131">
        <f>+'7'!S13</f>
        <v>6379520506757</v>
      </c>
      <c r="V95" s="117"/>
    </row>
    <row r="96" spans="1:22" x14ac:dyDescent="0.2">
      <c r="A96" s="121"/>
      <c r="B96" s="7"/>
      <c r="C96" s="7"/>
      <c r="D96" s="7"/>
      <c r="E96" s="7"/>
      <c r="F96" s="7"/>
      <c r="G96" s="7"/>
      <c r="H96" s="8"/>
      <c r="I96" s="8"/>
      <c r="J96" s="35"/>
      <c r="L96" s="121"/>
      <c r="M96" s="7"/>
      <c r="N96" s="100"/>
      <c r="O96" s="7"/>
      <c r="P96" s="7"/>
      <c r="Q96" s="7"/>
      <c r="R96" s="7"/>
      <c r="S96" s="8"/>
      <c r="T96" s="8"/>
      <c r="U96" s="35"/>
    </row>
    <row r="97" spans="1:22" s="90" customFormat="1" ht="33.6" customHeight="1" x14ac:dyDescent="0.2">
      <c r="A97" s="225" t="s">
        <v>115</v>
      </c>
      <c r="B97" s="225"/>
      <c r="C97" s="225"/>
      <c r="D97" s="225"/>
      <c r="E97" s="225"/>
      <c r="F97" s="225"/>
      <c r="G97" s="225"/>
      <c r="H97" s="225"/>
      <c r="I97" s="225"/>
      <c r="J97" s="225"/>
      <c r="L97" s="225" t="s">
        <v>125</v>
      </c>
      <c r="M97" s="225"/>
      <c r="N97" s="225"/>
      <c r="O97" s="225"/>
      <c r="P97" s="225"/>
      <c r="Q97" s="225"/>
      <c r="R97" s="225"/>
      <c r="S97" s="225"/>
      <c r="T97" s="225"/>
      <c r="U97" s="225"/>
      <c r="V97" s="89"/>
    </row>
    <row r="98" spans="1:22" ht="45" customHeight="1" x14ac:dyDescent="0.2">
      <c r="A98" s="218" t="s">
        <v>116</v>
      </c>
      <c r="B98" s="218"/>
      <c r="C98" s="218"/>
      <c r="D98" s="218"/>
      <c r="E98" s="218"/>
      <c r="F98" s="218"/>
      <c r="G98" s="218"/>
      <c r="H98" s="218"/>
      <c r="I98" s="218"/>
      <c r="J98" s="218"/>
      <c r="L98" s="218" t="s">
        <v>116</v>
      </c>
      <c r="M98" s="218"/>
      <c r="N98" s="218"/>
      <c r="O98" s="218"/>
      <c r="P98" s="218"/>
      <c r="Q98" s="218"/>
      <c r="R98" s="218"/>
      <c r="S98" s="218"/>
      <c r="T98" s="218"/>
      <c r="U98" s="218"/>
    </row>
    <row r="99" spans="1:22" ht="58.9" customHeight="1" x14ac:dyDescent="0.2">
      <c r="A99" s="218" t="s">
        <v>117</v>
      </c>
      <c r="B99" s="218"/>
      <c r="C99" s="218"/>
      <c r="D99" s="218"/>
      <c r="E99" s="218"/>
      <c r="F99" s="218"/>
      <c r="G99" s="218"/>
      <c r="H99" s="218"/>
      <c r="I99" s="218"/>
      <c r="J99" s="218"/>
      <c r="L99" s="218" t="s">
        <v>117</v>
      </c>
      <c r="M99" s="218"/>
      <c r="N99" s="218"/>
      <c r="O99" s="218"/>
      <c r="P99" s="218"/>
      <c r="Q99" s="218"/>
      <c r="R99" s="218"/>
      <c r="S99" s="218"/>
      <c r="T99" s="218"/>
      <c r="U99" s="218"/>
    </row>
    <row r="100" spans="1:22" ht="30" customHeight="1" x14ac:dyDescent="0.2">
      <c r="A100" s="218" t="s">
        <v>118</v>
      </c>
      <c r="B100" s="218"/>
      <c r="C100" s="218"/>
      <c r="D100" s="218"/>
      <c r="E100" s="218"/>
      <c r="F100" s="218"/>
      <c r="G100" s="218"/>
      <c r="H100" s="218"/>
      <c r="I100" s="218"/>
      <c r="J100" s="218"/>
      <c r="L100" s="218" t="s">
        <v>118</v>
      </c>
      <c r="M100" s="218"/>
      <c r="N100" s="218"/>
      <c r="O100" s="218"/>
      <c r="P100" s="218"/>
      <c r="Q100" s="218"/>
      <c r="R100" s="218"/>
      <c r="S100" s="218"/>
      <c r="T100" s="218"/>
      <c r="U100" s="218"/>
    </row>
    <row r="101" spans="1:22" ht="30" customHeight="1" x14ac:dyDescent="0.2">
      <c r="A101" s="218" t="s">
        <v>119</v>
      </c>
      <c r="B101" s="218"/>
      <c r="C101" s="218"/>
      <c r="D101" s="218"/>
      <c r="E101" s="218"/>
      <c r="F101" s="218"/>
      <c r="G101" s="218"/>
      <c r="H101" s="218"/>
      <c r="I101" s="218"/>
      <c r="J101" s="218"/>
      <c r="L101" s="218" t="s">
        <v>119</v>
      </c>
      <c r="M101" s="218"/>
      <c r="N101" s="218"/>
      <c r="O101" s="218"/>
      <c r="P101" s="218"/>
      <c r="Q101" s="218"/>
      <c r="R101" s="218"/>
      <c r="S101" s="218"/>
      <c r="T101" s="218"/>
      <c r="U101" s="218"/>
    </row>
    <row r="102" spans="1:22" ht="15" customHeight="1" x14ac:dyDescent="0.2">
      <c r="A102" s="220" t="s">
        <v>224</v>
      </c>
      <c r="B102" s="220"/>
      <c r="C102" s="220"/>
      <c r="D102" s="220"/>
      <c r="E102" s="220"/>
      <c r="F102" s="220"/>
      <c r="G102" s="220"/>
      <c r="H102" s="220"/>
      <c r="I102" s="220"/>
      <c r="J102" s="211"/>
      <c r="L102" s="220" t="s">
        <v>224</v>
      </c>
      <c r="M102" s="220"/>
      <c r="N102" s="220"/>
      <c r="O102" s="220"/>
      <c r="P102" s="220"/>
      <c r="Q102" s="220"/>
      <c r="R102" s="220"/>
      <c r="S102" s="220"/>
      <c r="T102" s="220"/>
      <c r="U102" s="211"/>
    </row>
    <row r="103" spans="1:22" ht="13.9" customHeight="1" x14ac:dyDescent="0.2">
      <c r="A103" s="220" t="s">
        <v>225</v>
      </c>
      <c r="B103" s="220"/>
      <c r="C103" s="220"/>
      <c r="D103" s="220"/>
      <c r="E103" s="220"/>
      <c r="F103" s="220"/>
      <c r="G103" s="220"/>
      <c r="H103" s="220"/>
      <c r="I103" s="220"/>
      <c r="J103" s="213"/>
      <c r="L103" s="220" t="s">
        <v>225</v>
      </c>
      <c r="M103" s="220"/>
      <c r="N103" s="220"/>
      <c r="O103" s="220"/>
      <c r="P103" s="220"/>
      <c r="Q103" s="220"/>
      <c r="R103" s="220"/>
      <c r="S103" s="220"/>
      <c r="T103" s="220"/>
      <c r="U103" s="211"/>
    </row>
    <row r="104" spans="1:22" s="70" customFormat="1" ht="69" customHeight="1" x14ac:dyDescent="0.2">
      <c r="A104" s="220" t="s">
        <v>223</v>
      </c>
      <c r="B104" s="220"/>
      <c r="C104" s="220"/>
      <c r="D104" s="220"/>
      <c r="E104" s="220"/>
      <c r="F104" s="220"/>
      <c r="G104" s="220"/>
      <c r="H104" s="220"/>
      <c r="I104" s="220"/>
      <c r="J104" s="211"/>
      <c r="L104" s="220" t="s">
        <v>223</v>
      </c>
      <c r="M104" s="220"/>
      <c r="N104" s="220"/>
      <c r="O104" s="220"/>
      <c r="P104" s="220"/>
      <c r="Q104" s="220"/>
      <c r="R104" s="220"/>
      <c r="S104" s="220"/>
      <c r="T104" s="220"/>
    </row>
    <row r="105" spans="1:22" ht="66.75" customHeight="1" x14ac:dyDescent="0.25">
      <c r="A105" s="220" t="s">
        <v>229</v>
      </c>
      <c r="B105" s="220"/>
      <c r="C105" s="220"/>
      <c r="D105" s="220"/>
      <c r="E105" s="220"/>
      <c r="F105" s="220"/>
      <c r="G105" s="220"/>
      <c r="H105" s="220"/>
      <c r="I105" s="220"/>
      <c r="J105" s="211"/>
      <c r="K105"/>
      <c r="L105" s="220" t="s">
        <v>229</v>
      </c>
      <c r="M105" s="220"/>
      <c r="N105" s="220"/>
      <c r="O105" s="220"/>
      <c r="P105" s="220"/>
      <c r="Q105" s="220"/>
      <c r="R105" s="220"/>
      <c r="S105" s="220"/>
      <c r="T105" s="220"/>
    </row>
    <row r="106" spans="1:22" ht="15" x14ac:dyDescent="0.25">
      <c r="A106" s="220" t="s">
        <v>228</v>
      </c>
      <c r="B106" s="220"/>
      <c r="C106" s="220"/>
      <c r="D106" s="220"/>
      <c r="E106" s="220"/>
      <c r="F106" s="220"/>
      <c r="G106" s="220"/>
      <c r="H106" s="220"/>
      <c r="I106" s="220"/>
      <c r="J106"/>
      <c r="K106"/>
      <c r="L106" s="220" t="s">
        <v>228</v>
      </c>
      <c r="M106" s="220"/>
      <c r="N106" s="220"/>
      <c r="O106" s="220"/>
      <c r="P106" s="220"/>
      <c r="Q106" s="220"/>
      <c r="R106" s="220"/>
      <c r="S106" s="220"/>
      <c r="T106" s="220"/>
    </row>
    <row r="107" spans="1:22" ht="15" x14ac:dyDescent="0.25">
      <c r="A107"/>
      <c r="B107"/>
      <c r="C107"/>
      <c r="D107"/>
      <c r="E107"/>
      <c r="F107"/>
      <c r="G107"/>
      <c r="H107"/>
      <c r="I107"/>
      <c r="J107"/>
      <c r="K107"/>
      <c r="L107"/>
      <c r="M107"/>
      <c r="N107"/>
      <c r="O107"/>
      <c r="P107"/>
    </row>
    <row r="108" spans="1:22" ht="15" x14ac:dyDescent="0.25">
      <c r="A108"/>
      <c r="B108"/>
      <c r="C108"/>
      <c r="D108"/>
      <c r="E108"/>
      <c r="F108"/>
      <c r="G108"/>
      <c r="H108"/>
      <c r="I108"/>
      <c r="J108"/>
      <c r="K108"/>
      <c r="L108"/>
      <c r="M108"/>
      <c r="N108"/>
      <c r="O108"/>
      <c r="P108"/>
    </row>
    <row r="109" spans="1:22" ht="15" x14ac:dyDescent="0.25">
      <c r="A109"/>
      <c r="B109"/>
      <c r="C109"/>
      <c r="D109"/>
      <c r="E109"/>
      <c r="F109"/>
      <c r="G109"/>
      <c r="H109"/>
      <c r="I109"/>
      <c r="J109"/>
      <c r="K109"/>
      <c r="L109"/>
      <c r="M109"/>
      <c r="N109"/>
      <c r="O109"/>
      <c r="P109"/>
    </row>
    <row r="110" spans="1:22" ht="15" x14ac:dyDescent="0.25">
      <c r="A110"/>
      <c r="B110"/>
      <c r="C110"/>
      <c r="D110"/>
      <c r="E110"/>
      <c r="F110"/>
      <c r="G110"/>
      <c r="H110"/>
      <c r="I110"/>
      <c r="J110"/>
      <c r="K110"/>
      <c r="L110"/>
      <c r="M110"/>
      <c r="N110"/>
      <c r="O110"/>
      <c r="P110"/>
    </row>
    <row r="111" spans="1:22" ht="15" x14ac:dyDescent="0.25">
      <c r="A111"/>
      <c r="B111"/>
      <c r="C111"/>
      <c r="D111"/>
      <c r="E111"/>
      <c r="F111"/>
      <c r="G111"/>
      <c r="H111"/>
      <c r="I111"/>
      <c r="J111"/>
      <c r="K111"/>
      <c r="L111"/>
      <c r="M111"/>
      <c r="N111"/>
      <c r="O111"/>
      <c r="P111"/>
    </row>
    <row r="112" spans="1:22" ht="15" x14ac:dyDescent="0.25">
      <c r="A112"/>
      <c r="B112"/>
      <c r="C112"/>
      <c r="D112"/>
      <c r="E112"/>
      <c r="F112"/>
      <c r="G112"/>
      <c r="H112"/>
      <c r="I112"/>
      <c r="J112"/>
      <c r="K112"/>
      <c r="L112"/>
      <c r="M112"/>
      <c r="N112"/>
      <c r="O112"/>
      <c r="P112"/>
    </row>
    <row r="113" spans="1:16" ht="15" x14ac:dyDescent="0.25">
      <c r="A113"/>
      <c r="B113"/>
      <c r="C113"/>
      <c r="D113"/>
      <c r="E113"/>
      <c r="F113"/>
      <c r="G113"/>
      <c r="H113"/>
      <c r="I113"/>
      <c r="J113"/>
      <c r="K113"/>
      <c r="L113"/>
      <c r="M113"/>
      <c r="N113"/>
      <c r="O113"/>
      <c r="P113"/>
    </row>
    <row r="114" spans="1:16" ht="15" x14ac:dyDescent="0.25">
      <c r="A114"/>
      <c r="B114"/>
      <c r="C114"/>
      <c r="D114"/>
      <c r="E114"/>
      <c r="F114"/>
      <c r="G114"/>
      <c r="H114"/>
      <c r="I114"/>
      <c r="J114"/>
      <c r="K114"/>
      <c r="L114"/>
      <c r="M114"/>
      <c r="N114"/>
      <c r="O114"/>
      <c r="P114"/>
    </row>
    <row r="115" spans="1:16" ht="15" x14ac:dyDescent="0.25">
      <c r="A115"/>
      <c r="B115"/>
      <c r="C115"/>
      <c r="D115"/>
      <c r="E115"/>
      <c r="F115"/>
      <c r="G115"/>
      <c r="H115"/>
      <c r="I115"/>
      <c r="J115"/>
      <c r="K115"/>
      <c r="L115"/>
      <c r="M115"/>
      <c r="N115"/>
      <c r="O115"/>
      <c r="P115"/>
    </row>
    <row r="116" spans="1:16" ht="15" x14ac:dyDescent="0.25">
      <c r="A116"/>
      <c r="B116"/>
      <c r="C116"/>
      <c r="D116"/>
      <c r="E116"/>
      <c r="F116"/>
      <c r="G116"/>
      <c r="H116"/>
      <c r="I116"/>
      <c r="J116"/>
      <c r="K116"/>
      <c r="L116"/>
      <c r="M116"/>
      <c r="N116"/>
      <c r="O116"/>
      <c r="P116"/>
    </row>
    <row r="117" spans="1:16" ht="15" x14ac:dyDescent="0.25">
      <c r="A117"/>
      <c r="B117"/>
      <c r="C117"/>
      <c r="D117"/>
      <c r="E117"/>
      <c r="F117"/>
      <c r="G117"/>
      <c r="H117"/>
      <c r="I117"/>
      <c r="J117"/>
      <c r="K117"/>
      <c r="L117"/>
      <c r="M117"/>
      <c r="N117"/>
      <c r="O117"/>
      <c r="P117"/>
    </row>
    <row r="118" spans="1:16" ht="15" x14ac:dyDescent="0.25">
      <c r="A118"/>
      <c r="B118"/>
      <c r="C118"/>
      <c r="D118"/>
      <c r="E118"/>
      <c r="F118"/>
      <c r="G118"/>
      <c r="H118"/>
      <c r="I118"/>
      <c r="J118"/>
      <c r="K118"/>
      <c r="L118"/>
      <c r="M118"/>
      <c r="N118"/>
      <c r="O118"/>
      <c r="P118"/>
    </row>
    <row r="119" spans="1:16" ht="15" x14ac:dyDescent="0.25">
      <c r="A119"/>
      <c r="B119"/>
      <c r="C119"/>
      <c r="D119"/>
      <c r="E119"/>
      <c r="F119"/>
      <c r="G119"/>
      <c r="H119"/>
      <c r="I119"/>
      <c r="J119"/>
      <c r="K119"/>
      <c r="L119"/>
      <c r="M119"/>
      <c r="N119"/>
      <c r="O119"/>
      <c r="P119"/>
    </row>
    <row r="120" spans="1:16" ht="15" x14ac:dyDescent="0.25">
      <c r="A120"/>
      <c r="B120"/>
      <c r="C120"/>
      <c r="D120"/>
      <c r="E120"/>
      <c r="F120"/>
      <c r="G120"/>
      <c r="H120"/>
      <c r="I120"/>
      <c r="J120"/>
      <c r="K120"/>
      <c r="L120"/>
      <c r="M120"/>
      <c r="N120"/>
      <c r="O120"/>
      <c r="P120"/>
    </row>
    <row r="121" spans="1:16" ht="15" x14ac:dyDescent="0.25">
      <c r="A121"/>
      <c r="B121"/>
      <c r="C121"/>
      <c r="D121"/>
      <c r="E121"/>
      <c r="F121"/>
      <c r="G121"/>
      <c r="H121"/>
      <c r="I121"/>
      <c r="J121"/>
      <c r="K121"/>
      <c r="L121"/>
      <c r="M121"/>
      <c r="N121"/>
      <c r="O121"/>
      <c r="P121"/>
    </row>
    <row r="122" spans="1:16" ht="15" x14ac:dyDescent="0.25">
      <c r="A122"/>
      <c r="B122"/>
      <c r="C122"/>
      <c r="D122"/>
      <c r="E122"/>
      <c r="F122"/>
      <c r="G122"/>
      <c r="H122"/>
      <c r="I122"/>
      <c r="J122"/>
      <c r="K122"/>
      <c r="L122"/>
      <c r="M122"/>
      <c r="N122"/>
      <c r="O122"/>
      <c r="P122"/>
    </row>
    <row r="123" spans="1:16" ht="15" x14ac:dyDescent="0.25">
      <c r="A123"/>
      <c r="B123"/>
      <c r="C123"/>
      <c r="D123"/>
      <c r="E123"/>
      <c r="F123"/>
      <c r="G123"/>
      <c r="H123"/>
      <c r="I123"/>
      <c r="J123"/>
      <c r="K123"/>
      <c r="L123"/>
      <c r="M123"/>
      <c r="N123"/>
      <c r="O123"/>
      <c r="P123"/>
    </row>
    <row r="124" spans="1:16" ht="15" x14ac:dyDescent="0.25">
      <c r="A124"/>
      <c r="B124"/>
      <c r="C124"/>
      <c r="D124"/>
      <c r="E124"/>
      <c r="F124"/>
      <c r="G124"/>
      <c r="H124"/>
      <c r="I124"/>
      <c r="J124"/>
      <c r="K124"/>
      <c r="L124"/>
      <c r="M124"/>
      <c r="N124"/>
      <c r="O124"/>
      <c r="P124"/>
    </row>
    <row r="125" spans="1:16" ht="15" x14ac:dyDescent="0.25">
      <c r="A125"/>
      <c r="B125"/>
      <c r="C125"/>
      <c r="D125"/>
      <c r="E125"/>
      <c r="F125"/>
      <c r="G125"/>
      <c r="H125"/>
      <c r="I125"/>
      <c r="J125"/>
      <c r="K125"/>
      <c r="L125"/>
      <c r="M125"/>
      <c r="N125"/>
      <c r="O125"/>
      <c r="P125"/>
    </row>
    <row r="126" spans="1:16" ht="15" x14ac:dyDescent="0.25">
      <c r="A126"/>
      <c r="B126"/>
      <c r="C126"/>
      <c r="D126"/>
      <c r="E126"/>
      <c r="F126"/>
      <c r="G126"/>
      <c r="H126"/>
      <c r="I126"/>
      <c r="J126"/>
      <c r="K126"/>
      <c r="L126"/>
      <c r="M126"/>
      <c r="N126"/>
      <c r="O126"/>
      <c r="P126"/>
    </row>
    <row r="127" spans="1:16" ht="15" x14ac:dyDescent="0.25">
      <c r="A127"/>
      <c r="B127"/>
      <c r="C127"/>
      <c r="D127"/>
      <c r="E127"/>
      <c r="F127"/>
      <c r="G127"/>
      <c r="H127"/>
      <c r="I127"/>
      <c r="J127"/>
      <c r="K127"/>
      <c r="L127"/>
      <c r="M127"/>
      <c r="N127"/>
      <c r="O127"/>
      <c r="P127"/>
    </row>
    <row r="128" spans="1:16" ht="15" x14ac:dyDescent="0.25">
      <c r="A128"/>
      <c r="B128"/>
      <c r="C128"/>
      <c r="D128"/>
      <c r="E128"/>
      <c r="F128"/>
      <c r="G128"/>
      <c r="H128"/>
      <c r="I128"/>
      <c r="J128"/>
      <c r="K128"/>
      <c r="L128"/>
      <c r="M128"/>
      <c r="N128"/>
      <c r="O128"/>
      <c r="P128"/>
    </row>
    <row r="129" spans="1:16" ht="15" x14ac:dyDescent="0.25">
      <c r="A129"/>
      <c r="B129"/>
      <c r="C129"/>
      <c r="D129"/>
      <c r="E129"/>
      <c r="F129"/>
      <c r="G129"/>
      <c r="H129"/>
      <c r="I129"/>
      <c r="J129"/>
      <c r="K129"/>
      <c r="L129"/>
      <c r="M129"/>
      <c r="N129"/>
      <c r="O129"/>
      <c r="P129"/>
    </row>
    <row r="130" spans="1:16" ht="15" x14ac:dyDescent="0.25">
      <c r="A130"/>
      <c r="B130"/>
      <c r="C130"/>
      <c r="D130"/>
      <c r="E130"/>
      <c r="F130"/>
      <c r="G130"/>
      <c r="H130"/>
      <c r="I130"/>
      <c r="J130"/>
      <c r="K130"/>
      <c r="L130"/>
      <c r="M130"/>
      <c r="N130"/>
      <c r="O130"/>
      <c r="P130"/>
    </row>
    <row r="131" spans="1:16" ht="15" x14ac:dyDescent="0.25">
      <c r="A131"/>
      <c r="B131"/>
      <c r="C131"/>
      <c r="D131"/>
      <c r="E131"/>
      <c r="F131"/>
      <c r="G131"/>
      <c r="H131"/>
      <c r="I131"/>
      <c r="J131"/>
      <c r="K131"/>
      <c r="L131"/>
      <c r="M131"/>
      <c r="N131"/>
      <c r="O131"/>
      <c r="P131"/>
    </row>
    <row r="132" spans="1:16" ht="15" x14ac:dyDescent="0.25">
      <c r="A132"/>
      <c r="B132"/>
      <c r="C132"/>
      <c r="D132"/>
      <c r="E132"/>
      <c r="F132"/>
      <c r="G132"/>
      <c r="H132"/>
      <c r="I132"/>
      <c r="J132"/>
      <c r="K132"/>
      <c r="L132"/>
      <c r="M132"/>
      <c r="N132"/>
      <c r="O132"/>
      <c r="P132"/>
    </row>
    <row r="133" spans="1:16" ht="15" x14ac:dyDescent="0.25">
      <c r="A133"/>
      <c r="B133"/>
      <c r="C133"/>
      <c r="D133"/>
      <c r="E133"/>
      <c r="F133"/>
      <c r="G133"/>
      <c r="H133"/>
      <c r="I133"/>
      <c r="J133"/>
      <c r="K133"/>
      <c r="L133"/>
      <c r="M133"/>
      <c r="N133"/>
      <c r="O133"/>
      <c r="P133"/>
    </row>
    <row r="134" spans="1:16" ht="15" x14ac:dyDescent="0.25">
      <c r="A134"/>
      <c r="B134"/>
      <c r="C134"/>
      <c r="D134"/>
      <c r="E134"/>
      <c r="F134"/>
      <c r="G134"/>
      <c r="H134"/>
      <c r="I134"/>
      <c r="J134"/>
      <c r="K134"/>
      <c r="L134"/>
      <c r="M134"/>
      <c r="N134"/>
      <c r="O134"/>
      <c r="P134"/>
    </row>
    <row r="135" spans="1:16" ht="15" x14ac:dyDescent="0.25">
      <c r="A135"/>
      <c r="B135"/>
      <c r="C135"/>
      <c r="D135"/>
      <c r="E135"/>
      <c r="F135"/>
      <c r="G135"/>
      <c r="H135"/>
      <c r="I135"/>
      <c r="J135"/>
      <c r="K135"/>
      <c r="L135"/>
      <c r="M135"/>
      <c r="N135"/>
      <c r="O135"/>
      <c r="P135"/>
    </row>
    <row r="136" spans="1:16" ht="15" x14ac:dyDescent="0.25">
      <c r="A136"/>
      <c r="B136"/>
      <c r="C136"/>
      <c r="D136"/>
      <c r="E136"/>
      <c r="F136"/>
      <c r="G136"/>
      <c r="H136"/>
      <c r="I136"/>
      <c r="J136"/>
      <c r="K136"/>
      <c r="L136"/>
      <c r="M136"/>
      <c r="N136"/>
      <c r="O136"/>
      <c r="P136"/>
    </row>
    <row r="137" spans="1:16" ht="15" x14ac:dyDescent="0.25">
      <c r="A137"/>
      <c r="B137"/>
      <c r="C137"/>
      <c r="D137"/>
      <c r="E137"/>
      <c r="F137"/>
      <c r="G137"/>
      <c r="H137"/>
      <c r="I137"/>
      <c r="J137"/>
      <c r="K137"/>
      <c r="L137"/>
      <c r="M137"/>
      <c r="N137"/>
      <c r="O137"/>
      <c r="P137"/>
    </row>
    <row r="138" spans="1:16" ht="15" x14ac:dyDescent="0.25">
      <c r="A138"/>
      <c r="B138"/>
      <c r="C138"/>
      <c r="D138"/>
      <c r="E138"/>
      <c r="F138"/>
      <c r="G138"/>
      <c r="H138"/>
      <c r="I138"/>
      <c r="J138"/>
      <c r="K138"/>
      <c r="L138"/>
      <c r="M138"/>
      <c r="N138"/>
      <c r="O138"/>
      <c r="P138"/>
    </row>
    <row r="139" spans="1:16" ht="15" x14ac:dyDescent="0.25">
      <c r="A139"/>
      <c r="B139"/>
      <c r="C139"/>
      <c r="D139"/>
      <c r="E139"/>
      <c r="F139"/>
      <c r="G139"/>
      <c r="H139"/>
      <c r="I139"/>
      <c r="J139"/>
      <c r="K139"/>
      <c r="L139"/>
      <c r="M139"/>
      <c r="N139"/>
      <c r="O139"/>
      <c r="P139"/>
    </row>
    <row r="140" spans="1:16" ht="15" x14ac:dyDescent="0.25">
      <c r="A140"/>
      <c r="B140"/>
      <c r="C140"/>
      <c r="D140"/>
      <c r="E140"/>
      <c r="F140"/>
      <c r="G140"/>
      <c r="H140"/>
      <c r="I140"/>
      <c r="J140"/>
      <c r="K140"/>
      <c r="L140"/>
      <c r="M140"/>
      <c r="N140"/>
      <c r="O140"/>
      <c r="P140"/>
    </row>
    <row r="141" spans="1:16" ht="15" x14ac:dyDescent="0.25">
      <c r="A141"/>
      <c r="B141"/>
      <c r="C141"/>
      <c r="D141"/>
      <c r="E141"/>
      <c r="F141"/>
      <c r="G141"/>
      <c r="H141"/>
      <c r="I141"/>
      <c r="J141"/>
      <c r="K141"/>
      <c r="L141"/>
      <c r="M141"/>
      <c r="N141"/>
      <c r="O141"/>
      <c r="P141"/>
    </row>
    <row r="142" spans="1:16" ht="15" x14ac:dyDescent="0.25">
      <c r="A142"/>
      <c r="B142"/>
      <c r="C142"/>
      <c r="D142"/>
      <c r="E142"/>
      <c r="F142"/>
      <c r="G142"/>
      <c r="H142"/>
      <c r="I142"/>
      <c r="J142"/>
      <c r="K142"/>
      <c r="L142"/>
      <c r="M142"/>
      <c r="N142"/>
      <c r="O142"/>
      <c r="P142"/>
    </row>
    <row r="143" spans="1:16" ht="15" x14ac:dyDescent="0.25">
      <c r="A143"/>
      <c r="B143"/>
      <c r="C143"/>
      <c r="D143"/>
      <c r="E143"/>
      <c r="F143"/>
      <c r="G143"/>
      <c r="H143"/>
      <c r="I143"/>
      <c r="J143"/>
      <c r="K143"/>
      <c r="L143"/>
      <c r="M143"/>
      <c r="N143"/>
      <c r="O143"/>
      <c r="P143"/>
    </row>
    <row r="144" spans="1:16" ht="15" x14ac:dyDescent="0.25">
      <c r="A144"/>
      <c r="B144"/>
      <c r="C144"/>
      <c r="D144"/>
      <c r="E144"/>
      <c r="F144"/>
      <c r="G144"/>
      <c r="H144"/>
      <c r="I144"/>
      <c r="J144"/>
      <c r="K144"/>
      <c r="L144"/>
      <c r="M144"/>
      <c r="N144"/>
      <c r="O144"/>
      <c r="P144"/>
    </row>
    <row r="145" spans="1:16" ht="15" x14ac:dyDescent="0.25">
      <c r="A145"/>
      <c r="B145"/>
      <c r="C145"/>
      <c r="D145"/>
      <c r="E145"/>
      <c r="F145"/>
      <c r="G145"/>
      <c r="H145"/>
      <c r="I145"/>
      <c r="J145"/>
      <c r="K145"/>
      <c r="L145"/>
      <c r="M145"/>
      <c r="N145"/>
      <c r="O145"/>
      <c r="P145"/>
    </row>
    <row r="146" spans="1:16" ht="15" x14ac:dyDescent="0.25">
      <c r="A146"/>
      <c r="B146"/>
      <c r="C146"/>
      <c r="D146"/>
      <c r="E146"/>
      <c r="F146"/>
      <c r="G146"/>
      <c r="H146"/>
      <c r="I146"/>
      <c r="J146"/>
      <c r="K146"/>
      <c r="L146"/>
      <c r="M146"/>
      <c r="N146"/>
      <c r="O146"/>
      <c r="P146"/>
    </row>
    <row r="147" spans="1:16" ht="15" x14ac:dyDescent="0.25">
      <c r="A147"/>
      <c r="B147"/>
      <c r="C147"/>
      <c r="D147"/>
      <c r="E147"/>
      <c r="F147"/>
      <c r="G147"/>
      <c r="H147"/>
      <c r="I147"/>
      <c r="J147"/>
      <c r="K147"/>
      <c r="L147"/>
      <c r="M147"/>
      <c r="N147"/>
      <c r="O147"/>
      <c r="P147"/>
    </row>
    <row r="148" spans="1:16" ht="15" x14ac:dyDescent="0.25">
      <c r="A148"/>
      <c r="B148"/>
      <c r="C148"/>
      <c r="D148"/>
      <c r="E148"/>
      <c r="F148"/>
      <c r="G148"/>
      <c r="H148"/>
      <c r="I148"/>
      <c r="J148"/>
      <c r="K148"/>
      <c r="L148"/>
      <c r="M148"/>
      <c r="N148"/>
      <c r="O148"/>
      <c r="P148"/>
    </row>
    <row r="149" spans="1:16" ht="15" x14ac:dyDescent="0.25">
      <c r="A149"/>
      <c r="B149"/>
      <c r="C149"/>
      <c r="D149"/>
      <c r="E149"/>
      <c r="F149"/>
      <c r="G149"/>
      <c r="H149"/>
      <c r="I149"/>
      <c r="J149"/>
      <c r="K149"/>
      <c r="L149"/>
      <c r="M149"/>
      <c r="N149"/>
      <c r="O149"/>
      <c r="P149"/>
    </row>
    <row r="150" spans="1:16" ht="15" x14ac:dyDescent="0.25">
      <c r="A150"/>
      <c r="B150"/>
      <c r="C150"/>
      <c r="D150"/>
      <c r="E150"/>
      <c r="F150"/>
      <c r="G150"/>
      <c r="H150"/>
      <c r="I150"/>
      <c r="J150"/>
      <c r="K150"/>
      <c r="L150"/>
      <c r="M150"/>
      <c r="N150"/>
      <c r="O150"/>
      <c r="P150"/>
    </row>
    <row r="151" spans="1:16" ht="15" x14ac:dyDescent="0.25">
      <c r="A151"/>
      <c r="B151"/>
      <c r="C151"/>
      <c r="D151"/>
      <c r="E151"/>
      <c r="F151"/>
      <c r="G151"/>
      <c r="H151"/>
      <c r="I151"/>
      <c r="J151"/>
      <c r="K151"/>
      <c r="L151"/>
      <c r="M151"/>
      <c r="N151"/>
      <c r="O151"/>
      <c r="P151"/>
    </row>
    <row r="152" spans="1:16" ht="15" x14ac:dyDescent="0.25">
      <c r="A152"/>
      <c r="B152"/>
      <c r="C152"/>
      <c r="D152"/>
      <c r="E152"/>
      <c r="F152"/>
      <c r="G152"/>
      <c r="H152"/>
      <c r="I152"/>
      <c r="J152"/>
      <c r="K152"/>
      <c r="L152"/>
      <c r="M152"/>
      <c r="N152"/>
      <c r="O152"/>
      <c r="P152"/>
    </row>
    <row r="153" spans="1:16" ht="15" x14ac:dyDescent="0.25">
      <c r="A153"/>
      <c r="B153"/>
      <c r="C153"/>
      <c r="D153"/>
      <c r="E153"/>
      <c r="F153"/>
      <c r="G153"/>
      <c r="H153"/>
      <c r="I153"/>
      <c r="J153"/>
      <c r="K153"/>
      <c r="L153"/>
      <c r="M153"/>
      <c r="N153"/>
      <c r="O153"/>
      <c r="P153"/>
    </row>
    <row r="154" spans="1:16" ht="15" x14ac:dyDescent="0.25">
      <c r="A154"/>
      <c r="B154"/>
      <c r="C154"/>
      <c r="D154"/>
      <c r="E154"/>
      <c r="F154"/>
      <c r="G154"/>
      <c r="H154"/>
      <c r="I154"/>
      <c r="J154"/>
      <c r="K154"/>
      <c r="L154"/>
      <c r="M154"/>
      <c r="N154"/>
      <c r="O154"/>
      <c r="P154"/>
    </row>
    <row r="155" spans="1:16" ht="15" x14ac:dyDescent="0.25">
      <c r="A155"/>
      <c r="B155"/>
      <c r="C155"/>
      <c r="D155"/>
      <c r="E155"/>
      <c r="F155"/>
      <c r="G155"/>
      <c r="H155"/>
      <c r="I155"/>
      <c r="J155"/>
      <c r="K155"/>
      <c r="L155"/>
      <c r="M155"/>
      <c r="N155"/>
      <c r="O155"/>
      <c r="P155"/>
    </row>
    <row r="156" spans="1:16" ht="15" x14ac:dyDescent="0.25">
      <c r="A156"/>
      <c r="B156"/>
      <c r="C156"/>
      <c r="D156"/>
      <c r="E156"/>
      <c r="F156"/>
      <c r="G156"/>
      <c r="H156"/>
      <c r="I156"/>
      <c r="J156"/>
      <c r="K156"/>
      <c r="L156"/>
      <c r="M156"/>
      <c r="N156"/>
      <c r="O156"/>
      <c r="P156"/>
    </row>
    <row r="157" spans="1:16" ht="15" x14ac:dyDescent="0.25">
      <c r="A157"/>
      <c r="B157"/>
      <c r="C157"/>
      <c r="D157"/>
      <c r="E157"/>
      <c r="F157"/>
      <c r="G157"/>
      <c r="H157"/>
      <c r="I157"/>
      <c r="J157"/>
      <c r="K157"/>
      <c r="L157"/>
      <c r="M157"/>
      <c r="N157"/>
      <c r="O157"/>
      <c r="P157"/>
    </row>
    <row r="158" spans="1:16" ht="15" x14ac:dyDescent="0.25">
      <c r="A158"/>
      <c r="B158"/>
      <c r="C158"/>
      <c r="D158"/>
      <c r="E158"/>
      <c r="F158"/>
      <c r="G158"/>
      <c r="H158"/>
      <c r="I158"/>
      <c r="J158"/>
      <c r="K158"/>
      <c r="L158"/>
      <c r="M158"/>
      <c r="N158"/>
      <c r="O158"/>
      <c r="P158"/>
    </row>
    <row r="159" spans="1:16" ht="15" x14ac:dyDescent="0.25">
      <c r="A159"/>
      <c r="B159"/>
      <c r="C159"/>
      <c r="D159"/>
      <c r="E159"/>
      <c r="F159"/>
      <c r="G159"/>
      <c r="H159"/>
      <c r="I159"/>
      <c r="J159"/>
      <c r="K159"/>
      <c r="L159"/>
      <c r="M159"/>
      <c r="N159"/>
      <c r="O159"/>
      <c r="P159"/>
    </row>
    <row r="160" spans="1:16" ht="15" x14ac:dyDescent="0.25">
      <c r="A160"/>
      <c r="B160"/>
      <c r="C160"/>
      <c r="D160"/>
      <c r="E160"/>
      <c r="F160"/>
      <c r="G160"/>
      <c r="H160"/>
      <c r="I160"/>
      <c r="J160"/>
      <c r="K160"/>
      <c r="L160"/>
      <c r="M160"/>
      <c r="N160"/>
      <c r="O160"/>
      <c r="P160"/>
    </row>
    <row r="161" spans="1:16" ht="15" x14ac:dyDescent="0.25">
      <c r="A161"/>
      <c r="B161"/>
      <c r="C161"/>
      <c r="D161"/>
      <c r="E161"/>
      <c r="F161"/>
      <c r="G161"/>
      <c r="H161"/>
      <c r="I161"/>
      <c r="J161"/>
      <c r="K161"/>
      <c r="L161"/>
      <c r="M161"/>
      <c r="N161"/>
      <c r="O161"/>
      <c r="P161"/>
    </row>
    <row r="162" spans="1:16" ht="15" x14ac:dyDescent="0.25">
      <c r="A162"/>
      <c r="B162"/>
      <c r="C162"/>
      <c r="D162"/>
      <c r="E162"/>
      <c r="F162"/>
      <c r="G162"/>
      <c r="H162"/>
      <c r="I162"/>
      <c r="J162"/>
      <c r="K162"/>
      <c r="L162"/>
      <c r="M162"/>
      <c r="N162"/>
      <c r="O162"/>
      <c r="P162"/>
    </row>
    <row r="163" spans="1:16" ht="15" x14ac:dyDescent="0.25">
      <c r="A163"/>
      <c r="B163"/>
      <c r="C163"/>
      <c r="D163"/>
      <c r="E163"/>
      <c r="F163"/>
      <c r="G163"/>
      <c r="H163"/>
      <c r="I163"/>
      <c r="J163"/>
      <c r="K163"/>
      <c r="L163"/>
      <c r="M163"/>
      <c r="N163"/>
      <c r="O163"/>
      <c r="P163"/>
    </row>
    <row r="164" spans="1:16" ht="15" x14ac:dyDescent="0.25">
      <c r="A164"/>
      <c r="B164"/>
      <c r="C164"/>
      <c r="D164"/>
      <c r="E164"/>
      <c r="F164"/>
      <c r="G164"/>
      <c r="H164"/>
      <c r="I164"/>
      <c r="J164"/>
      <c r="K164"/>
      <c r="L164"/>
      <c r="M164"/>
      <c r="N164"/>
      <c r="O164"/>
      <c r="P164"/>
    </row>
    <row r="165" spans="1:16" ht="15" x14ac:dyDescent="0.25">
      <c r="A165"/>
      <c r="B165"/>
      <c r="C165"/>
      <c r="D165"/>
      <c r="E165"/>
      <c r="F165"/>
      <c r="G165"/>
      <c r="H165"/>
      <c r="I165"/>
      <c r="J165"/>
      <c r="K165"/>
      <c r="L165"/>
      <c r="M165"/>
      <c r="N165"/>
      <c r="O165"/>
      <c r="P165"/>
    </row>
    <row r="166" spans="1:16" ht="15" x14ac:dyDescent="0.25">
      <c r="A166"/>
      <c r="B166"/>
      <c r="C166"/>
      <c r="D166"/>
      <c r="E166"/>
      <c r="F166"/>
      <c r="G166"/>
      <c r="H166"/>
      <c r="I166"/>
      <c r="J166"/>
      <c r="K166"/>
      <c r="L166"/>
      <c r="M166"/>
      <c r="N166"/>
      <c r="O166"/>
      <c r="P166"/>
    </row>
    <row r="167" spans="1:16" ht="15" x14ac:dyDescent="0.25">
      <c r="A167"/>
      <c r="B167"/>
      <c r="C167"/>
      <c r="D167"/>
      <c r="E167"/>
      <c r="F167"/>
      <c r="G167"/>
      <c r="H167"/>
      <c r="I167"/>
      <c r="J167"/>
      <c r="K167"/>
      <c r="L167"/>
      <c r="M167"/>
      <c r="N167"/>
      <c r="O167"/>
      <c r="P167"/>
    </row>
    <row r="168" spans="1:16" ht="15" x14ac:dyDescent="0.25">
      <c r="A168"/>
      <c r="B168"/>
      <c r="C168"/>
      <c r="D168"/>
      <c r="E168"/>
      <c r="F168"/>
      <c r="G168"/>
      <c r="H168"/>
      <c r="I168"/>
      <c r="J168"/>
      <c r="K168"/>
      <c r="L168"/>
      <c r="M168"/>
      <c r="N168"/>
      <c r="O168"/>
      <c r="P168"/>
    </row>
    <row r="169" spans="1:16" ht="15" x14ac:dyDescent="0.25">
      <c r="A169"/>
      <c r="B169"/>
      <c r="C169"/>
      <c r="D169"/>
      <c r="E169"/>
      <c r="F169"/>
      <c r="G169"/>
      <c r="H169"/>
      <c r="I169"/>
      <c r="J169"/>
      <c r="K169"/>
      <c r="L169"/>
      <c r="M169"/>
      <c r="N169"/>
      <c r="O169"/>
      <c r="P169"/>
    </row>
    <row r="170" spans="1:16" ht="15" x14ac:dyDescent="0.25">
      <c r="A170"/>
      <c r="B170"/>
      <c r="C170"/>
      <c r="D170"/>
      <c r="E170"/>
      <c r="F170"/>
      <c r="G170"/>
      <c r="H170"/>
      <c r="I170"/>
      <c r="J170"/>
      <c r="K170"/>
      <c r="L170"/>
      <c r="M170"/>
      <c r="N170"/>
      <c r="O170"/>
      <c r="P170"/>
    </row>
    <row r="171" spans="1:16" ht="15" x14ac:dyDescent="0.25">
      <c r="A171"/>
      <c r="B171"/>
      <c r="C171"/>
      <c r="D171"/>
      <c r="E171"/>
      <c r="F171"/>
      <c r="G171"/>
      <c r="H171"/>
      <c r="I171"/>
      <c r="J171"/>
      <c r="K171"/>
      <c r="L171"/>
      <c r="M171"/>
      <c r="N171"/>
      <c r="O171"/>
      <c r="P171"/>
    </row>
    <row r="172" spans="1:16" ht="15" x14ac:dyDescent="0.25">
      <c r="A172"/>
      <c r="B172"/>
      <c r="C172"/>
      <c r="D172"/>
      <c r="E172"/>
      <c r="F172"/>
      <c r="G172"/>
      <c r="H172"/>
      <c r="I172"/>
      <c r="J172"/>
      <c r="K172"/>
      <c r="L172"/>
      <c r="M172"/>
      <c r="N172"/>
      <c r="O172"/>
      <c r="P172"/>
    </row>
    <row r="173" spans="1:16" ht="15" x14ac:dyDescent="0.25">
      <c r="A173"/>
      <c r="B173"/>
      <c r="C173"/>
      <c r="D173"/>
      <c r="E173"/>
      <c r="F173"/>
      <c r="G173"/>
      <c r="H173"/>
      <c r="I173"/>
      <c r="J173"/>
      <c r="K173"/>
      <c r="L173"/>
      <c r="M173"/>
      <c r="N173"/>
      <c r="O173"/>
      <c r="P173"/>
    </row>
    <row r="174" spans="1:16" ht="15" x14ac:dyDescent="0.25">
      <c r="A174"/>
      <c r="B174"/>
      <c r="C174"/>
      <c r="D174"/>
      <c r="E174"/>
      <c r="F174"/>
      <c r="G174"/>
      <c r="H174"/>
      <c r="I174"/>
      <c r="J174"/>
      <c r="K174"/>
      <c r="L174"/>
      <c r="M174"/>
      <c r="N174"/>
      <c r="O174"/>
      <c r="P174"/>
    </row>
    <row r="175" spans="1:16" ht="15" x14ac:dyDescent="0.25">
      <c r="A175"/>
      <c r="B175"/>
      <c r="C175"/>
      <c r="D175"/>
      <c r="E175"/>
      <c r="F175"/>
      <c r="G175"/>
      <c r="H175"/>
      <c r="I175"/>
      <c r="J175"/>
      <c r="K175"/>
      <c r="L175"/>
      <c r="M175"/>
      <c r="N175"/>
      <c r="O175"/>
      <c r="P175"/>
    </row>
    <row r="176" spans="1:16" ht="15" x14ac:dyDescent="0.25">
      <c r="A176"/>
      <c r="B176"/>
      <c r="C176"/>
      <c r="D176"/>
      <c r="E176"/>
      <c r="F176"/>
      <c r="G176"/>
      <c r="H176"/>
      <c r="I176"/>
      <c r="J176"/>
      <c r="K176"/>
      <c r="L176"/>
      <c r="M176"/>
      <c r="N176"/>
      <c r="O176"/>
      <c r="P176"/>
    </row>
    <row r="177" spans="1:16" ht="15" x14ac:dyDescent="0.25">
      <c r="A177"/>
      <c r="B177"/>
      <c r="C177"/>
      <c r="D177"/>
      <c r="E177"/>
      <c r="F177"/>
      <c r="G177"/>
      <c r="H177"/>
      <c r="I177"/>
      <c r="J177"/>
      <c r="K177"/>
      <c r="L177"/>
      <c r="M177"/>
      <c r="N177"/>
      <c r="O177"/>
      <c r="P177"/>
    </row>
    <row r="178" spans="1:16" ht="15" x14ac:dyDescent="0.25">
      <c r="A178"/>
      <c r="B178"/>
      <c r="C178"/>
      <c r="D178"/>
      <c r="E178"/>
      <c r="F178"/>
      <c r="G178"/>
      <c r="H178"/>
      <c r="I178"/>
      <c r="J178"/>
      <c r="K178"/>
      <c r="L178"/>
      <c r="M178"/>
      <c r="N178"/>
      <c r="O178"/>
      <c r="P178"/>
    </row>
    <row r="179" spans="1:16" ht="15" x14ac:dyDescent="0.25">
      <c r="A179"/>
      <c r="B179"/>
      <c r="C179"/>
      <c r="D179"/>
      <c r="E179"/>
      <c r="F179"/>
      <c r="G179"/>
      <c r="H179"/>
      <c r="I179"/>
      <c r="J179"/>
      <c r="K179"/>
      <c r="L179"/>
      <c r="M179"/>
      <c r="N179"/>
      <c r="O179"/>
      <c r="P179"/>
    </row>
    <row r="180" spans="1:16" ht="15" x14ac:dyDescent="0.25">
      <c r="A180"/>
      <c r="B180"/>
      <c r="C180"/>
      <c r="D180"/>
      <c r="E180"/>
      <c r="F180"/>
      <c r="G180"/>
      <c r="H180"/>
      <c r="I180"/>
      <c r="J180"/>
      <c r="K180"/>
      <c r="L180"/>
      <c r="M180"/>
      <c r="N180"/>
      <c r="O180"/>
      <c r="P180"/>
    </row>
    <row r="181" spans="1:16" ht="15" x14ac:dyDescent="0.25">
      <c r="A181"/>
      <c r="B181"/>
      <c r="C181"/>
      <c r="D181"/>
      <c r="E181"/>
      <c r="F181"/>
      <c r="G181"/>
      <c r="H181"/>
      <c r="I181"/>
      <c r="J181"/>
      <c r="K181"/>
      <c r="L181"/>
      <c r="M181"/>
      <c r="N181"/>
      <c r="O181"/>
      <c r="P181"/>
    </row>
    <row r="182" spans="1:16" ht="15" x14ac:dyDescent="0.25">
      <c r="A182"/>
      <c r="B182"/>
      <c r="C182"/>
      <c r="D182"/>
      <c r="E182"/>
      <c r="F182"/>
      <c r="G182"/>
      <c r="H182"/>
      <c r="I182"/>
      <c r="J182"/>
      <c r="K182"/>
      <c r="L182"/>
      <c r="M182"/>
      <c r="N182"/>
      <c r="O182"/>
      <c r="P182"/>
    </row>
    <row r="183" spans="1:16" ht="15" x14ac:dyDescent="0.25">
      <c r="A183"/>
      <c r="B183"/>
      <c r="C183"/>
      <c r="D183"/>
      <c r="E183"/>
      <c r="F183"/>
      <c r="G183"/>
      <c r="H183"/>
      <c r="I183"/>
      <c r="J183"/>
      <c r="K183"/>
      <c r="L183"/>
      <c r="M183"/>
      <c r="N183"/>
      <c r="O183"/>
      <c r="P183"/>
    </row>
    <row r="184" spans="1:16" ht="15" x14ac:dyDescent="0.25">
      <c r="A184"/>
      <c r="B184"/>
      <c r="C184"/>
      <c r="D184"/>
      <c r="E184"/>
      <c r="F184"/>
      <c r="G184"/>
      <c r="H184"/>
      <c r="I184"/>
      <c r="J184"/>
      <c r="K184"/>
      <c r="L184"/>
      <c r="M184"/>
      <c r="N184"/>
      <c r="O184"/>
      <c r="P184"/>
    </row>
    <row r="185" spans="1:16" ht="15" x14ac:dyDescent="0.25">
      <c r="A185"/>
      <c r="B185"/>
      <c r="C185"/>
      <c r="D185"/>
      <c r="E185"/>
      <c r="F185"/>
      <c r="G185"/>
      <c r="H185"/>
      <c r="I185"/>
      <c r="J185"/>
      <c r="K185"/>
      <c r="L185"/>
      <c r="M185"/>
      <c r="N185"/>
      <c r="O185"/>
      <c r="P185"/>
    </row>
    <row r="186" spans="1:16" ht="15" x14ac:dyDescent="0.25">
      <c r="A186"/>
      <c r="B186"/>
      <c r="C186"/>
      <c r="D186"/>
      <c r="E186"/>
      <c r="F186"/>
      <c r="G186"/>
      <c r="H186"/>
      <c r="I186"/>
      <c r="J186"/>
      <c r="K186"/>
      <c r="L186"/>
      <c r="M186"/>
      <c r="N186"/>
      <c r="O186"/>
      <c r="P186"/>
    </row>
    <row r="187" spans="1:16" ht="15" x14ac:dyDescent="0.25">
      <c r="A187"/>
      <c r="B187"/>
      <c r="C187"/>
      <c r="D187"/>
      <c r="E187"/>
      <c r="F187"/>
      <c r="G187"/>
      <c r="H187"/>
      <c r="I187"/>
      <c r="J187"/>
      <c r="K187"/>
      <c r="L187"/>
      <c r="M187"/>
      <c r="N187"/>
      <c r="O187"/>
      <c r="P187"/>
    </row>
    <row r="188" spans="1:16" ht="15" x14ac:dyDescent="0.25">
      <c r="A188"/>
      <c r="B188"/>
      <c r="C188"/>
      <c r="D188"/>
      <c r="E188"/>
      <c r="F188"/>
      <c r="G188"/>
      <c r="H188"/>
      <c r="I188"/>
      <c r="J188"/>
      <c r="K188"/>
      <c r="L188"/>
      <c r="M188"/>
      <c r="N188"/>
      <c r="O188"/>
      <c r="P188"/>
    </row>
    <row r="189" spans="1:16" ht="15" x14ac:dyDescent="0.25">
      <c r="A189"/>
      <c r="B189"/>
      <c r="C189"/>
      <c r="D189"/>
      <c r="E189"/>
      <c r="F189"/>
      <c r="G189"/>
      <c r="H189"/>
      <c r="I189"/>
      <c r="J189"/>
      <c r="K189"/>
      <c r="L189"/>
      <c r="M189"/>
      <c r="N189"/>
      <c r="O189"/>
      <c r="P189"/>
    </row>
    <row r="190" spans="1:16" ht="15" x14ac:dyDescent="0.25">
      <c r="A190"/>
      <c r="B190"/>
      <c r="C190"/>
      <c r="D190"/>
      <c r="E190"/>
      <c r="F190"/>
      <c r="G190"/>
      <c r="H190"/>
      <c r="I190"/>
      <c r="J190"/>
      <c r="K190"/>
      <c r="L190"/>
      <c r="M190"/>
      <c r="N190"/>
      <c r="O190"/>
      <c r="P190"/>
    </row>
    <row r="191" spans="1:16" ht="15" x14ac:dyDescent="0.25">
      <c r="A191"/>
      <c r="B191"/>
      <c r="C191"/>
      <c r="D191"/>
      <c r="E191"/>
      <c r="F191"/>
      <c r="G191"/>
      <c r="H191"/>
      <c r="I191"/>
      <c r="J191"/>
      <c r="K191"/>
      <c r="L191"/>
      <c r="M191"/>
      <c r="N191"/>
      <c r="O191"/>
      <c r="P191"/>
    </row>
    <row r="192" spans="1:16" ht="15" x14ac:dyDescent="0.25">
      <c r="A192"/>
      <c r="B192"/>
      <c r="C192"/>
      <c r="D192"/>
      <c r="E192"/>
      <c r="F192"/>
      <c r="G192"/>
      <c r="H192"/>
      <c r="I192"/>
      <c r="J192"/>
      <c r="K192"/>
      <c r="L192"/>
      <c r="M192"/>
      <c r="N192"/>
      <c r="O192"/>
      <c r="P192"/>
    </row>
    <row r="193" spans="1:16" ht="15" x14ac:dyDescent="0.25">
      <c r="A193"/>
      <c r="B193"/>
      <c r="C193"/>
      <c r="D193"/>
      <c r="E193"/>
      <c r="F193"/>
      <c r="G193"/>
      <c r="H193"/>
      <c r="I193"/>
      <c r="J193"/>
      <c r="K193"/>
      <c r="L193"/>
      <c r="M193"/>
      <c r="N193"/>
      <c r="O193"/>
      <c r="P193"/>
    </row>
    <row r="194" spans="1:16" ht="15" x14ac:dyDescent="0.25">
      <c r="A194"/>
      <c r="B194"/>
      <c r="C194"/>
      <c r="D194"/>
      <c r="E194"/>
      <c r="F194"/>
      <c r="G194"/>
      <c r="H194"/>
      <c r="I194"/>
      <c r="J194"/>
      <c r="K194"/>
      <c r="L194"/>
      <c r="M194"/>
      <c r="N194"/>
      <c r="O194"/>
      <c r="P194"/>
    </row>
    <row r="195" spans="1:16" ht="15" x14ac:dyDescent="0.25">
      <c r="A195"/>
      <c r="B195"/>
      <c r="C195"/>
      <c r="D195"/>
      <c r="E195"/>
      <c r="F195"/>
      <c r="G195"/>
      <c r="H195"/>
      <c r="I195"/>
      <c r="J195"/>
      <c r="K195"/>
      <c r="L195"/>
      <c r="M195"/>
      <c r="N195"/>
      <c r="O195"/>
      <c r="P195"/>
    </row>
    <row r="196" spans="1:16" ht="15" x14ac:dyDescent="0.25">
      <c r="A196"/>
      <c r="B196"/>
      <c r="C196"/>
      <c r="D196"/>
      <c r="E196"/>
      <c r="F196"/>
      <c r="G196"/>
      <c r="H196"/>
      <c r="I196"/>
      <c r="J196"/>
      <c r="K196"/>
      <c r="L196"/>
      <c r="M196"/>
      <c r="N196"/>
      <c r="O196"/>
      <c r="P196"/>
    </row>
    <row r="197" spans="1:16" ht="15" x14ac:dyDescent="0.25">
      <c r="A197"/>
      <c r="B197"/>
      <c r="C197"/>
      <c r="D197"/>
      <c r="E197"/>
      <c r="F197"/>
      <c r="G197"/>
      <c r="H197"/>
      <c r="I197"/>
      <c r="J197"/>
      <c r="K197"/>
      <c r="L197"/>
      <c r="M197"/>
      <c r="N197"/>
      <c r="O197"/>
      <c r="P197"/>
    </row>
    <row r="198" spans="1:16" ht="15" x14ac:dyDescent="0.25">
      <c r="A198"/>
      <c r="B198"/>
      <c r="C198"/>
      <c r="D198"/>
      <c r="E198"/>
      <c r="F198"/>
      <c r="G198"/>
      <c r="H198"/>
      <c r="I198"/>
      <c r="J198"/>
      <c r="K198"/>
      <c r="L198"/>
      <c r="M198"/>
      <c r="N198"/>
      <c r="O198"/>
      <c r="P198"/>
    </row>
    <row r="199" spans="1:16" ht="15" x14ac:dyDescent="0.25">
      <c r="A199"/>
      <c r="B199"/>
      <c r="C199"/>
      <c r="D199"/>
      <c r="E199"/>
      <c r="F199"/>
      <c r="G199"/>
      <c r="H199"/>
      <c r="I199"/>
      <c r="J199"/>
      <c r="K199"/>
      <c r="L199"/>
      <c r="M199"/>
      <c r="N199"/>
      <c r="O199"/>
      <c r="P199"/>
    </row>
    <row r="200" spans="1:16" ht="15" x14ac:dyDescent="0.25">
      <c r="A200"/>
      <c r="B200"/>
      <c r="C200"/>
      <c r="D200"/>
      <c r="E200"/>
      <c r="F200"/>
      <c r="G200"/>
      <c r="H200"/>
      <c r="I200"/>
      <c r="J200"/>
      <c r="K200"/>
      <c r="L200"/>
      <c r="M200"/>
      <c r="N200"/>
      <c r="O200"/>
      <c r="P200"/>
    </row>
    <row r="201" spans="1:16" ht="15" x14ac:dyDescent="0.25">
      <c r="A201"/>
      <c r="B201"/>
      <c r="C201"/>
      <c r="D201"/>
      <c r="E201"/>
      <c r="F201"/>
      <c r="G201"/>
      <c r="H201"/>
      <c r="I201"/>
      <c r="J201"/>
      <c r="K201"/>
      <c r="L201"/>
      <c r="M201"/>
      <c r="N201"/>
      <c r="O201"/>
      <c r="P201"/>
    </row>
    <row r="202" spans="1:16" ht="15" x14ac:dyDescent="0.25">
      <c r="A202"/>
      <c r="B202"/>
      <c r="C202"/>
      <c r="D202"/>
      <c r="E202"/>
      <c r="F202"/>
      <c r="G202"/>
      <c r="H202"/>
      <c r="I202"/>
      <c r="J202"/>
      <c r="K202"/>
      <c r="L202"/>
      <c r="M202"/>
      <c r="N202"/>
      <c r="O202"/>
      <c r="P202"/>
    </row>
    <row r="203" spans="1:16" ht="15" x14ac:dyDescent="0.25">
      <c r="A203"/>
      <c r="B203"/>
      <c r="C203"/>
      <c r="D203"/>
      <c r="E203"/>
      <c r="F203"/>
      <c r="G203"/>
      <c r="H203"/>
      <c r="I203"/>
      <c r="J203"/>
      <c r="K203"/>
      <c r="L203"/>
      <c r="M203"/>
      <c r="N203"/>
      <c r="O203"/>
      <c r="P203"/>
    </row>
    <row r="204" spans="1:16" ht="15" x14ac:dyDescent="0.25">
      <c r="A204"/>
      <c r="B204"/>
      <c r="C204"/>
      <c r="D204"/>
      <c r="E204"/>
      <c r="F204"/>
      <c r="G204"/>
      <c r="H204"/>
      <c r="I204"/>
      <c r="J204"/>
      <c r="K204"/>
      <c r="L204"/>
      <c r="M204"/>
      <c r="N204"/>
      <c r="O204"/>
      <c r="P204"/>
    </row>
    <row r="205" spans="1:16" ht="15" x14ac:dyDescent="0.25">
      <c r="A205"/>
      <c r="B205"/>
      <c r="C205"/>
      <c r="D205"/>
      <c r="E205"/>
      <c r="F205"/>
      <c r="G205"/>
      <c r="H205"/>
      <c r="I205"/>
      <c r="J205"/>
      <c r="K205"/>
      <c r="L205"/>
      <c r="M205"/>
      <c r="N205"/>
      <c r="O205"/>
      <c r="P205"/>
    </row>
    <row r="206" spans="1:16" ht="15" x14ac:dyDescent="0.25">
      <c r="A206"/>
      <c r="B206"/>
      <c r="C206"/>
      <c r="D206"/>
      <c r="E206"/>
      <c r="F206"/>
      <c r="G206"/>
      <c r="H206"/>
      <c r="I206"/>
      <c r="J206"/>
      <c r="K206"/>
      <c r="L206"/>
      <c r="M206"/>
      <c r="N206"/>
      <c r="O206"/>
      <c r="P206"/>
    </row>
    <row r="207" spans="1:16" ht="15" x14ac:dyDescent="0.25">
      <c r="A207"/>
      <c r="B207"/>
      <c r="C207"/>
      <c r="D207"/>
      <c r="E207"/>
      <c r="F207"/>
      <c r="G207"/>
      <c r="H207"/>
      <c r="I207"/>
      <c r="J207"/>
      <c r="K207"/>
      <c r="L207"/>
      <c r="M207"/>
      <c r="N207"/>
      <c r="O207"/>
      <c r="P207"/>
    </row>
    <row r="208" spans="1:16" ht="15" x14ac:dyDescent="0.25">
      <c r="A208"/>
      <c r="B208"/>
      <c r="C208"/>
      <c r="D208"/>
      <c r="E208"/>
      <c r="F208"/>
      <c r="G208"/>
      <c r="H208"/>
      <c r="I208"/>
      <c r="J208"/>
      <c r="K208"/>
      <c r="L208"/>
      <c r="M208"/>
      <c r="N208"/>
      <c r="O208"/>
      <c r="P208"/>
    </row>
    <row r="209" spans="1:16" ht="15" x14ac:dyDescent="0.25">
      <c r="A209"/>
      <c r="B209"/>
      <c r="C209"/>
      <c r="D209"/>
      <c r="E209"/>
      <c r="F209"/>
      <c r="G209"/>
      <c r="H209"/>
      <c r="I209"/>
      <c r="J209"/>
      <c r="K209"/>
      <c r="L209"/>
      <c r="M209"/>
      <c r="N209"/>
      <c r="O209"/>
      <c r="P209"/>
    </row>
    <row r="210" spans="1:16" ht="15" x14ac:dyDescent="0.25">
      <c r="A210"/>
      <c r="B210"/>
      <c r="C210"/>
      <c r="D210"/>
      <c r="E210"/>
      <c r="F210"/>
      <c r="G210"/>
      <c r="H210"/>
      <c r="I210"/>
      <c r="J210"/>
      <c r="K210"/>
      <c r="L210"/>
      <c r="M210"/>
      <c r="N210"/>
      <c r="O210"/>
      <c r="P210"/>
    </row>
    <row r="211" spans="1:16" ht="15" x14ac:dyDescent="0.25">
      <c r="A211"/>
      <c r="B211"/>
      <c r="C211"/>
      <c r="D211"/>
      <c r="E211"/>
      <c r="F211"/>
      <c r="G211"/>
      <c r="H211"/>
      <c r="I211"/>
      <c r="J211"/>
      <c r="K211"/>
      <c r="L211"/>
      <c r="M211"/>
      <c r="N211"/>
      <c r="O211"/>
      <c r="P211"/>
    </row>
    <row r="212" spans="1:16" ht="15" x14ac:dyDescent="0.25">
      <c r="A212"/>
      <c r="B212"/>
      <c r="C212"/>
      <c r="D212"/>
      <c r="E212"/>
      <c r="F212"/>
      <c r="G212"/>
      <c r="H212"/>
      <c r="I212"/>
      <c r="J212"/>
      <c r="K212"/>
      <c r="L212"/>
      <c r="M212"/>
      <c r="N212"/>
      <c r="O212"/>
      <c r="P212"/>
    </row>
    <row r="213" spans="1:16" ht="15" x14ac:dyDescent="0.25">
      <c r="A213"/>
      <c r="B213"/>
      <c r="C213"/>
      <c r="D213"/>
      <c r="E213"/>
      <c r="F213"/>
      <c r="G213"/>
      <c r="H213"/>
      <c r="I213"/>
      <c r="J213"/>
      <c r="K213"/>
      <c r="L213"/>
      <c r="M213"/>
      <c r="N213"/>
      <c r="O213"/>
      <c r="P213"/>
    </row>
    <row r="214" spans="1:16" ht="15" x14ac:dyDescent="0.25">
      <c r="A214"/>
      <c r="B214"/>
      <c r="C214"/>
      <c r="D214"/>
      <c r="E214"/>
      <c r="F214"/>
      <c r="G214"/>
      <c r="H214"/>
      <c r="I214"/>
      <c r="J214"/>
      <c r="K214"/>
      <c r="L214"/>
      <c r="M214"/>
      <c r="N214"/>
      <c r="O214"/>
      <c r="P214"/>
    </row>
    <row r="215" spans="1:16" ht="15" x14ac:dyDescent="0.25">
      <c r="A215"/>
      <c r="B215"/>
      <c r="C215"/>
      <c r="D215"/>
      <c r="E215"/>
      <c r="F215"/>
      <c r="G215"/>
      <c r="H215"/>
      <c r="I215"/>
      <c r="J215"/>
      <c r="K215"/>
      <c r="L215"/>
      <c r="M215"/>
      <c r="N215"/>
      <c r="O215"/>
      <c r="P215"/>
    </row>
    <row r="216" spans="1:16" ht="15" x14ac:dyDescent="0.25">
      <c r="A216"/>
      <c r="B216"/>
      <c r="C216"/>
      <c r="D216"/>
      <c r="E216"/>
      <c r="F216"/>
      <c r="G216"/>
      <c r="H216"/>
      <c r="I216"/>
      <c r="J216"/>
      <c r="K216"/>
      <c r="L216"/>
      <c r="M216"/>
      <c r="N216"/>
      <c r="O216"/>
      <c r="P216"/>
    </row>
    <row r="217" spans="1:16" ht="15" x14ac:dyDescent="0.25">
      <c r="A217"/>
      <c r="B217"/>
      <c r="C217"/>
      <c r="D217"/>
      <c r="E217"/>
      <c r="F217"/>
      <c r="G217"/>
      <c r="H217"/>
      <c r="I217"/>
      <c r="J217"/>
      <c r="K217"/>
      <c r="L217"/>
      <c r="M217"/>
      <c r="N217"/>
      <c r="O217"/>
      <c r="P217"/>
    </row>
    <row r="218" spans="1:16" ht="15" x14ac:dyDescent="0.25">
      <c r="A218"/>
      <c r="B218"/>
      <c r="C218"/>
      <c r="D218"/>
      <c r="E218"/>
      <c r="F218"/>
      <c r="G218"/>
      <c r="H218"/>
      <c r="I218"/>
      <c r="J218"/>
      <c r="K218"/>
      <c r="L218"/>
      <c r="M218"/>
      <c r="N218"/>
      <c r="O218"/>
      <c r="P218"/>
    </row>
    <row r="219" spans="1:16" ht="15" x14ac:dyDescent="0.25">
      <c r="A219"/>
      <c r="B219"/>
      <c r="C219"/>
      <c r="D219"/>
      <c r="E219"/>
      <c r="F219"/>
      <c r="G219"/>
      <c r="H219"/>
      <c r="I219"/>
      <c r="J219"/>
      <c r="K219"/>
      <c r="L219"/>
      <c r="M219"/>
      <c r="N219"/>
      <c r="O219"/>
      <c r="P219"/>
    </row>
    <row r="220" spans="1:16" ht="15" x14ac:dyDescent="0.25">
      <c r="A220"/>
      <c r="B220"/>
      <c r="C220"/>
      <c r="D220"/>
      <c r="E220"/>
      <c r="F220"/>
      <c r="G220"/>
      <c r="H220"/>
      <c r="I220"/>
      <c r="J220"/>
      <c r="K220"/>
      <c r="L220"/>
      <c r="M220"/>
      <c r="N220"/>
      <c r="O220"/>
      <c r="P220"/>
    </row>
    <row r="221" spans="1:16" ht="15" x14ac:dyDescent="0.25">
      <c r="A221"/>
      <c r="B221"/>
      <c r="C221"/>
      <c r="D221"/>
      <c r="E221"/>
      <c r="F221"/>
      <c r="G221"/>
      <c r="H221"/>
      <c r="I221"/>
      <c r="J221"/>
      <c r="K221"/>
      <c r="L221"/>
      <c r="M221"/>
      <c r="N221"/>
      <c r="O221"/>
      <c r="P221"/>
    </row>
    <row r="222" spans="1:16" ht="15" x14ac:dyDescent="0.25">
      <c r="A222"/>
      <c r="B222"/>
      <c r="C222"/>
      <c r="D222"/>
      <c r="E222"/>
      <c r="F222"/>
      <c r="G222"/>
      <c r="H222"/>
      <c r="I222"/>
      <c r="J222"/>
      <c r="K222"/>
      <c r="L222"/>
      <c r="M222"/>
      <c r="N222"/>
      <c r="O222"/>
      <c r="P222"/>
    </row>
    <row r="223" spans="1:16" ht="15" x14ac:dyDescent="0.25">
      <c r="A223"/>
      <c r="B223"/>
      <c r="C223"/>
      <c r="D223"/>
      <c r="E223"/>
      <c r="F223"/>
      <c r="G223"/>
      <c r="H223"/>
      <c r="I223"/>
      <c r="J223"/>
      <c r="K223"/>
      <c r="L223"/>
      <c r="M223"/>
      <c r="N223"/>
      <c r="O223"/>
      <c r="P223"/>
    </row>
    <row r="224" spans="1:16" ht="15" x14ac:dyDescent="0.25">
      <c r="A224"/>
      <c r="B224"/>
      <c r="C224"/>
      <c r="D224"/>
      <c r="E224"/>
      <c r="F224"/>
      <c r="G224"/>
      <c r="H224"/>
      <c r="I224"/>
      <c r="J224"/>
      <c r="K224"/>
      <c r="L224"/>
      <c r="M224"/>
      <c r="N224"/>
      <c r="O224"/>
      <c r="P224"/>
    </row>
    <row r="225" spans="1:16" ht="15" x14ac:dyDescent="0.25">
      <c r="A225"/>
      <c r="B225"/>
      <c r="C225"/>
      <c r="D225"/>
      <c r="E225"/>
      <c r="F225"/>
      <c r="G225"/>
      <c r="H225"/>
      <c r="I225"/>
      <c r="J225"/>
      <c r="K225"/>
      <c r="L225"/>
      <c r="M225"/>
      <c r="N225"/>
      <c r="O225"/>
      <c r="P225"/>
    </row>
    <row r="226" spans="1:16" ht="15" x14ac:dyDescent="0.25">
      <c r="A226"/>
      <c r="B226"/>
      <c r="C226"/>
      <c r="D226"/>
      <c r="E226"/>
      <c r="F226"/>
      <c r="G226"/>
      <c r="H226"/>
      <c r="I226"/>
      <c r="J226"/>
      <c r="K226"/>
      <c r="L226"/>
      <c r="M226"/>
      <c r="N226"/>
      <c r="O226"/>
      <c r="P226"/>
    </row>
    <row r="227" spans="1:16" ht="15" x14ac:dyDescent="0.25">
      <c r="A227"/>
      <c r="B227"/>
      <c r="C227"/>
      <c r="D227"/>
      <c r="E227"/>
      <c r="F227"/>
      <c r="G227"/>
      <c r="H227"/>
      <c r="I227"/>
      <c r="J227"/>
      <c r="K227"/>
      <c r="L227"/>
      <c r="M227"/>
      <c r="N227"/>
      <c r="O227"/>
      <c r="P227"/>
    </row>
    <row r="228" spans="1:16" ht="15" x14ac:dyDescent="0.25">
      <c r="A228"/>
      <c r="B228"/>
      <c r="C228"/>
      <c r="D228"/>
      <c r="E228"/>
      <c r="F228"/>
      <c r="G228"/>
      <c r="H228"/>
      <c r="I228"/>
      <c r="J228"/>
      <c r="K228"/>
      <c r="L228"/>
      <c r="M228"/>
      <c r="N228"/>
      <c r="O228"/>
      <c r="P228"/>
    </row>
    <row r="229" spans="1:16" ht="15" x14ac:dyDescent="0.25">
      <c r="A229"/>
      <c r="B229"/>
      <c r="C229"/>
      <c r="D229"/>
      <c r="E229"/>
      <c r="F229"/>
      <c r="G229"/>
      <c r="H229"/>
      <c r="I229"/>
      <c r="J229"/>
      <c r="K229"/>
      <c r="L229"/>
      <c r="M229"/>
      <c r="N229"/>
      <c r="O229"/>
      <c r="P229"/>
    </row>
    <row r="230" spans="1:16" ht="15" x14ac:dyDescent="0.25">
      <c r="A230"/>
      <c r="B230"/>
      <c r="C230"/>
      <c r="D230"/>
      <c r="E230"/>
      <c r="F230"/>
      <c r="G230"/>
      <c r="H230"/>
      <c r="I230"/>
      <c r="J230"/>
      <c r="K230"/>
      <c r="L230"/>
      <c r="M230"/>
      <c r="N230"/>
      <c r="O230"/>
      <c r="P230"/>
    </row>
    <row r="231" spans="1:16" ht="15" x14ac:dyDescent="0.25">
      <c r="A231"/>
      <c r="B231"/>
      <c r="C231"/>
      <c r="D231"/>
      <c r="E231"/>
      <c r="F231"/>
      <c r="G231"/>
      <c r="H231"/>
      <c r="I231"/>
      <c r="J231"/>
      <c r="K231"/>
      <c r="L231"/>
      <c r="M231"/>
      <c r="N231"/>
      <c r="O231"/>
      <c r="P231"/>
    </row>
    <row r="232" spans="1:16" ht="15" x14ac:dyDescent="0.25">
      <c r="A232"/>
      <c r="B232"/>
      <c r="C232"/>
      <c r="D232"/>
      <c r="E232"/>
      <c r="F232"/>
      <c r="G232"/>
      <c r="H232"/>
      <c r="I232"/>
      <c r="J232"/>
      <c r="K232"/>
      <c r="L232"/>
      <c r="M232"/>
      <c r="N232"/>
      <c r="O232"/>
      <c r="P232"/>
    </row>
    <row r="233" spans="1:16" ht="15" x14ac:dyDescent="0.25">
      <c r="A233"/>
      <c r="B233"/>
      <c r="C233"/>
      <c r="D233"/>
      <c r="E233"/>
      <c r="F233"/>
      <c r="G233"/>
      <c r="H233"/>
      <c r="I233"/>
      <c r="J233"/>
      <c r="K233"/>
      <c r="L233"/>
      <c r="M233"/>
      <c r="N233"/>
      <c r="O233"/>
      <c r="P233"/>
    </row>
    <row r="234" spans="1:16" ht="15" x14ac:dyDescent="0.25">
      <c r="A234"/>
      <c r="B234"/>
      <c r="C234"/>
      <c r="D234"/>
      <c r="E234"/>
      <c r="F234"/>
      <c r="G234"/>
      <c r="H234"/>
      <c r="I234"/>
      <c r="J234"/>
      <c r="K234"/>
      <c r="L234"/>
      <c r="M234"/>
      <c r="N234"/>
      <c r="O234"/>
      <c r="P234"/>
    </row>
    <row r="235" spans="1:16" ht="15" x14ac:dyDescent="0.25">
      <c r="A235"/>
      <c r="B235"/>
      <c r="C235"/>
      <c r="D235"/>
      <c r="E235"/>
      <c r="F235"/>
      <c r="G235"/>
      <c r="H235"/>
      <c r="I235"/>
      <c r="J235"/>
      <c r="K235"/>
      <c r="L235"/>
      <c r="M235"/>
      <c r="N235"/>
      <c r="O235"/>
      <c r="P235"/>
    </row>
    <row r="236" spans="1:16" ht="15" x14ac:dyDescent="0.25">
      <c r="A236"/>
      <c r="B236"/>
      <c r="C236"/>
      <c r="D236"/>
      <c r="E236"/>
      <c r="F236"/>
      <c r="G236"/>
      <c r="H236"/>
      <c r="I236"/>
      <c r="J236"/>
      <c r="K236"/>
      <c r="L236"/>
      <c r="M236"/>
      <c r="N236"/>
      <c r="O236"/>
      <c r="P236"/>
    </row>
    <row r="237" spans="1:16" ht="15" x14ac:dyDescent="0.25">
      <c r="A237"/>
      <c r="B237"/>
      <c r="C237"/>
      <c r="D237"/>
      <c r="E237"/>
      <c r="F237"/>
      <c r="G237"/>
      <c r="H237"/>
      <c r="I237"/>
      <c r="J237"/>
      <c r="K237"/>
      <c r="L237"/>
      <c r="M237"/>
      <c r="N237"/>
      <c r="O237"/>
      <c r="P237"/>
    </row>
    <row r="238" spans="1:16" ht="15" x14ac:dyDescent="0.25">
      <c r="A238"/>
      <c r="B238"/>
      <c r="C238"/>
      <c r="D238"/>
      <c r="E238"/>
      <c r="F238"/>
      <c r="G238"/>
      <c r="H238"/>
      <c r="I238"/>
      <c r="J238"/>
      <c r="K238"/>
      <c r="L238"/>
      <c r="M238"/>
      <c r="N238"/>
      <c r="O238"/>
      <c r="P238"/>
    </row>
    <row r="239" spans="1:16" ht="15" x14ac:dyDescent="0.25">
      <c r="A239"/>
      <c r="B239"/>
      <c r="C239"/>
      <c r="D239"/>
      <c r="E239"/>
      <c r="F239"/>
      <c r="G239"/>
      <c r="H239"/>
      <c r="I239"/>
      <c r="J239"/>
      <c r="K239"/>
      <c r="L239"/>
      <c r="M239"/>
      <c r="N239"/>
      <c r="O239"/>
      <c r="P239"/>
    </row>
    <row r="240" spans="1:16" ht="15" x14ac:dyDescent="0.25">
      <c r="A240"/>
      <c r="B240"/>
      <c r="C240"/>
      <c r="D240"/>
      <c r="E240"/>
      <c r="F240"/>
      <c r="G240"/>
      <c r="H240"/>
      <c r="I240"/>
      <c r="J240"/>
      <c r="K240"/>
      <c r="L240"/>
      <c r="M240"/>
      <c r="N240"/>
      <c r="O240"/>
      <c r="P240"/>
    </row>
    <row r="241" spans="1:16" ht="15" x14ac:dyDescent="0.25">
      <c r="A241"/>
      <c r="B241"/>
      <c r="C241"/>
      <c r="D241"/>
      <c r="E241"/>
      <c r="F241"/>
      <c r="G241"/>
      <c r="H241"/>
      <c r="I241"/>
      <c r="J241"/>
      <c r="K241"/>
      <c r="L241"/>
      <c r="M241"/>
      <c r="N241"/>
      <c r="O241"/>
      <c r="P241"/>
    </row>
    <row r="242" spans="1:16" ht="15" x14ac:dyDescent="0.25">
      <c r="A242"/>
      <c r="B242"/>
      <c r="C242"/>
      <c r="D242"/>
      <c r="E242"/>
      <c r="F242"/>
      <c r="G242"/>
      <c r="H242"/>
      <c r="I242"/>
      <c r="J242"/>
      <c r="K242"/>
      <c r="L242"/>
      <c r="M242"/>
      <c r="N242"/>
      <c r="O242"/>
      <c r="P242"/>
    </row>
    <row r="243" spans="1:16" ht="15" x14ac:dyDescent="0.25">
      <c r="A243"/>
      <c r="B243"/>
      <c r="C243"/>
      <c r="D243"/>
      <c r="E243"/>
      <c r="F243"/>
      <c r="G243"/>
      <c r="H243"/>
      <c r="I243"/>
      <c r="J243"/>
      <c r="K243"/>
      <c r="L243"/>
      <c r="M243"/>
      <c r="N243"/>
      <c r="O243"/>
      <c r="P243"/>
    </row>
    <row r="244" spans="1:16" ht="15" x14ac:dyDescent="0.25">
      <c r="A244"/>
      <c r="B244"/>
      <c r="C244"/>
      <c r="D244"/>
      <c r="E244"/>
      <c r="F244"/>
      <c r="G244"/>
      <c r="H244"/>
      <c r="I244"/>
      <c r="J244"/>
      <c r="K244"/>
      <c r="L244"/>
      <c r="M244"/>
      <c r="N244"/>
      <c r="O244"/>
      <c r="P244"/>
    </row>
    <row r="245" spans="1:16" ht="15" x14ac:dyDescent="0.25">
      <c r="A245"/>
      <c r="B245"/>
      <c r="C245"/>
      <c r="D245"/>
      <c r="E245"/>
      <c r="F245"/>
      <c r="G245"/>
      <c r="H245"/>
      <c r="I245"/>
      <c r="J245"/>
      <c r="K245"/>
      <c r="L245"/>
      <c r="M245"/>
      <c r="N245"/>
      <c r="O245"/>
      <c r="P245"/>
    </row>
    <row r="246" spans="1:16" ht="15" x14ac:dyDescent="0.25">
      <c r="A246"/>
      <c r="B246"/>
      <c r="C246"/>
      <c r="D246"/>
      <c r="E246"/>
      <c r="F246"/>
      <c r="G246"/>
      <c r="H246"/>
      <c r="I246"/>
      <c r="J246"/>
      <c r="K246"/>
      <c r="L246"/>
      <c r="M246"/>
      <c r="N246"/>
      <c r="O246"/>
      <c r="P246"/>
    </row>
    <row r="247" spans="1:16" ht="15" x14ac:dyDescent="0.25">
      <c r="A247"/>
      <c r="B247"/>
      <c r="C247"/>
      <c r="D247"/>
      <c r="E247"/>
      <c r="F247"/>
      <c r="G247"/>
      <c r="H247"/>
      <c r="I247"/>
      <c r="J247"/>
      <c r="K247"/>
      <c r="L247"/>
      <c r="M247"/>
      <c r="N247"/>
      <c r="O247"/>
      <c r="P247"/>
    </row>
    <row r="248" spans="1:16" ht="15" x14ac:dyDescent="0.25">
      <c r="A248"/>
      <c r="B248"/>
      <c r="C248"/>
      <c r="D248"/>
      <c r="E248"/>
      <c r="F248"/>
      <c r="G248"/>
      <c r="H248"/>
      <c r="I248"/>
      <c r="J248"/>
      <c r="K248"/>
      <c r="L248"/>
      <c r="M248"/>
      <c r="N248"/>
      <c r="O248"/>
      <c r="P248"/>
    </row>
    <row r="249" spans="1:16" ht="15" x14ac:dyDescent="0.25">
      <c r="A249"/>
      <c r="B249"/>
      <c r="C249"/>
      <c r="D249"/>
      <c r="E249"/>
      <c r="F249"/>
      <c r="G249"/>
      <c r="H249"/>
      <c r="I249"/>
      <c r="J249"/>
      <c r="K249"/>
      <c r="L249"/>
      <c r="M249"/>
      <c r="N249"/>
      <c r="O249"/>
      <c r="P249"/>
    </row>
    <row r="250" spans="1:16" ht="15" x14ac:dyDescent="0.25">
      <c r="A250"/>
      <c r="B250"/>
      <c r="C250"/>
      <c r="D250"/>
      <c r="E250"/>
      <c r="F250"/>
      <c r="G250"/>
      <c r="H250"/>
      <c r="I250"/>
      <c r="J250"/>
      <c r="K250"/>
      <c r="L250"/>
      <c r="M250"/>
      <c r="N250"/>
      <c r="O250"/>
      <c r="P250"/>
    </row>
    <row r="251" spans="1:16" ht="15" x14ac:dyDescent="0.25">
      <c r="A251"/>
      <c r="B251"/>
      <c r="C251"/>
      <c r="D251"/>
      <c r="E251"/>
      <c r="F251"/>
      <c r="G251"/>
      <c r="H251"/>
      <c r="I251"/>
      <c r="J251"/>
      <c r="K251"/>
      <c r="L251"/>
      <c r="M251"/>
      <c r="N251"/>
      <c r="O251"/>
      <c r="P251"/>
    </row>
    <row r="252" spans="1:16" ht="15" x14ac:dyDescent="0.25">
      <c r="A252"/>
      <c r="B252"/>
      <c r="C252"/>
      <c r="D252"/>
      <c r="E252"/>
      <c r="F252"/>
      <c r="G252"/>
      <c r="H252"/>
      <c r="I252"/>
      <c r="J252"/>
      <c r="K252"/>
      <c r="L252"/>
      <c r="M252"/>
      <c r="N252"/>
      <c r="O252"/>
      <c r="P252"/>
    </row>
    <row r="253" spans="1:16" ht="15" x14ac:dyDescent="0.25">
      <c r="A253"/>
      <c r="B253"/>
      <c r="C253"/>
      <c r="D253"/>
      <c r="E253"/>
      <c r="F253"/>
      <c r="G253"/>
      <c r="H253"/>
      <c r="I253"/>
      <c r="J253"/>
      <c r="K253"/>
      <c r="L253"/>
      <c r="M253"/>
      <c r="N253"/>
      <c r="O253"/>
      <c r="P253"/>
    </row>
    <row r="254" spans="1:16" ht="15" x14ac:dyDescent="0.25">
      <c r="A254"/>
      <c r="B254"/>
      <c r="C254"/>
      <c r="D254"/>
      <c r="E254"/>
      <c r="F254"/>
      <c r="G254"/>
      <c r="H254"/>
      <c r="I254"/>
      <c r="J254"/>
      <c r="K254"/>
      <c r="L254"/>
      <c r="M254"/>
      <c r="N254"/>
      <c r="O254"/>
      <c r="P254"/>
    </row>
    <row r="255" spans="1:16" ht="15" x14ac:dyDescent="0.25">
      <c r="A255"/>
      <c r="B255"/>
      <c r="C255"/>
      <c r="D255"/>
      <c r="E255"/>
      <c r="F255"/>
      <c r="G255"/>
      <c r="H255"/>
      <c r="I255"/>
      <c r="J255"/>
      <c r="K255"/>
      <c r="L255"/>
      <c r="M255"/>
      <c r="N255"/>
      <c r="O255"/>
      <c r="P255"/>
    </row>
    <row r="256" spans="1:16" ht="15" x14ac:dyDescent="0.25">
      <c r="A256"/>
      <c r="B256"/>
      <c r="C256"/>
      <c r="D256"/>
      <c r="E256"/>
      <c r="F256"/>
      <c r="G256"/>
      <c r="H256"/>
      <c r="I256"/>
      <c r="J256"/>
      <c r="K256"/>
      <c r="L256"/>
      <c r="M256"/>
      <c r="N256"/>
      <c r="O256"/>
      <c r="P256"/>
    </row>
    <row r="257" spans="1:16" ht="15" x14ac:dyDescent="0.25">
      <c r="A257"/>
      <c r="B257"/>
      <c r="C257"/>
      <c r="D257"/>
      <c r="E257"/>
      <c r="F257"/>
      <c r="G257"/>
      <c r="H257"/>
      <c r="I257"/>
      <c r="J257"/>
      <c r="K257"/>
      <c r="L257"/>
      <c r="M257"/>
      <c r="N257"/>
      <c r="O257"/>
      <c r="P257"/>
    </row>
    <row r="258" spans="1:16" ht="15" x14ac:dyDescent="0.25">
      <c r="A258"/>
      <c r="B258"/>
      <c r="C258"/>
      <c r="D258"/>
      <c r="E258"/>
      <c r="F258"/>
      <c r="G258"/>
      <c r="H258"/>
      <c r="I258"/>
      <c r="J258"/>
      <c r="K258"/>
      <c r="L258"/>
      <c r="M258"/>
      <c r="N258"/>
      <c r="O258"/>
      <c r="P258"/>
    </row>
    <row r="259" spans="1:16" ht="15" x14ac:dyDescent="0.25">
      <c r="A259"/>
      <c r="B259"/>
      <c r="C259"/>
      <c r="D259"/>
      <c r="E259"/>
      <c r="F259"/>
      <c r="G259"/>
      <c r="H259"/>
      <c r="I259"/>
      <c r="J259"/>
      <c r="K259"/>
      <c r="L259"/>
      <c r="M259"/>
      <c r="N259"/>
      <c r="O259"/>
      <c r="P259"/>
    </row>
    <row r="260" spans="1:16" ht="15" x14ac:dyDescent="0.25">
      <c r="A260"/>
      <c r="B260"/>
      <c r="C260"/>
      <c r="D260"/>
      <c r="E260"/>
      <c r="F260"/>
      <c r="G260"/>
      <c r="H260"/>
      <c r="I260"/>
      <c r="J260"/>
      <c r="K260"/>
      <c r="L260"/>
      <c r="M260"/>
      <c r="N260"/>
      <c r="O260"/>
      <c r="P260"/>
    </row>
    <row r="261" spans="1:16" ht="15" x14ac:dyDescent="0.25">
      <c r="A261"/>
      <c r="B261"/>
      <c r="C261"/>
      <c r="D261"/>
      <c r="E261"/>
      <c r="F261"/>
      <c r="G261"/>
      <c r="H261"/>
      <c r="I261"/>
      <c r="J261"/>
      <c r="K261"/>
      <c r="L261"/>
      <c r="M261"/>
      <c r="N261"/>
      <c r="O261"/>
      <c r="P261"/>
    </row>
    <row r="262" spans="1:16" ht="15" x14ac:dyDescent="0.25">
      <c r="A262"/>
      <c r="B262"/>
      <c r="C262"/>
      <c r="D262"/>
      <c r="E262"/>
      <c r="F262"/>
      <c r="G262"/>
      <c r="H262"/>
      <c r="I262"/>
      <c r="J262"/>
      <c r="K262"/>
      <c r="L262"/>
      <c r="M262"/>
      <c r="N262"/>
      <c r="O262"/>
      <c r="P262"/>
    </row>
    <row r="263" spans="1:16" ht="15" x14ac:dyDescent="0.25">
      <c r="A263"/>
      <c r="B263"/>
      <c r="C263"/>
      <c r="D263"/>
      <c r="E263"/>
      <c r="F263"/>
      <c r="G263"/>
      <c r="H263"/>
      <c r="I263"/>
      <c r="J263"/>
      <c r="K263"/>
      <c r="L263"/>
      <c r="M263"/>
      <c r="N263"/>
      <c r="O263"/>
      <c r="P263"/>
    </row>
    <row r="264" spans="1:16" ht="15" x14ac:dyDescent="0.25">
      <c r="A264"/>
      <c r="B264"/>
      <c r="C264"/>
      <c r="D264"/>
      <c r="E264"/>
      <c r="F264"/>
      <c r="G264"/>
      <c r="H264"/>
      <c r="I264"/>
      <c r="J264"/>
      <c r="K264"/>
      <c r="L264"/>
      <c r="M264"/>
      <c r="N264"/>
      <c r="O264"/>
      <c r="P264"/>
    </row>
    <row r="265" spans="1:16" ht="15" x14ac:dyDescent="0.25">
      <c r="A265"/>
      <c r="B265"/>
      <c r="C265"/>
      <c r="D265"/>
      <c r="E265"/>
      <c r="F265"/>
      <c r="G265"/>
      <c r="H265"/>
      <c r="I265"/>
      <c r="J265"/>
      <c r="K265"/>
      <c r="L265"/>
      <c r="M265"/>
      <c r="N265"/>
      <c r="O265"/>
      <c r="P265"/>
    </row>
    <row r="266" spans="1:16" ht="15" x14ac:dyDescent="0.25">
      <c r="A266"/>
      <c r="B266"/>
      <c r="C266"/>
      <c r="D266"/>
      <c r="E266"/>
      <c r="F266"/>
      <c r="G266"/>
      <c r="H266"/>
      <c r="I266"/>
      <c r="J266"/>
      <c r="K266"/>
      <c r="L266"/>
      <c r="M266"/>
      <c r="N266"/>
      <c r="O266"/>
      <c r="P266"/>
    </row>
    <row r="267" spans="1:16" ht="15" x14ac:dyDescent="0.25">
      <c r="A267"/>
      <c r="B267"/>
      <c r="C267"/>
      <c r="D267"/>
      <c r="E267"/>
      <c r="F267"/>
      <c r="G267"/>
      <c r="H267"/>
      <c r="I267"/>
      <c r="J267"/>
      <c r="K267"/>
      <c r="L267"/>
      <c r="M267"/>
      <c r="N267"/>
      <c r="O267"/>
      <c r="P267"/>
    </row>
    <row r="268" spans="1:16" ht="15" x14ac:dyDescent="0.25">
      <c r="A268"/>
      <c r="B268"/>
      <c r="C268"/>
      <c r="D268"/>
      <c r="E268"/>
      <c r="F268"/>
      <c r="G268"/>
      <c r="H268"/>
      <c r="I268"/>
      <c r="J268"/>
      <c r="K268"/>
      <c r="L268"/>
      <c r="M268"/>
      <c r="N268"/>
      <c r="O268"/>
      <c r="P268"/>
    </row>
    <row r="269" spans="1:16" ht="15" x14ac:dyDescent="0.25">
      <c r="A269"/>
      <c r="B269"/>
      <c r="C269"/>
      <c r="D269"/>
      <c r="E269"/>
      <c r="F269"/>
      <c r="G269"/>
      <c r="H269"/>
      <c r="I269"/>
      <c r="J269"/>
      <c r="K269"/>
      <c r="L269"/>
      <c r="M269"/>
      <c r="N269"/>
      <c r="O269"/>
      <c r="P269"/>
    </row>
    <row r="270" spans="1:16" ht="15" x14ac:dyDescent="0.25">
      <c r="A270"/>
      <c r="B270"/>
      <c r="C270"/>
      <c r="D270"/>
      <c r="E270"/>
      <c r="F270"/>
      <c r="G270"/>
      <c r="H270"/>
      <c r="I270"/>
      <c r="J270"/>
      <c r="K270"/>
      <c r="L270"/>
      <c r="M270"/>
      <c r="N270"/>
      <c r="O270"/>
      <c r="P270"/>
    </row>
    <row r="271" spans="1:16" ht="15" x14ac:dyDescent="0.25">
      <c r="A271"/>
      <c r="B271"/>
      <c r="C271"/>
      <c r="D271"/>
      <c r="E271"/>
      <c r="F271"/>
      <c r="G271"/>
      <c r="H271"/>
      <c r="I271"/>
      <c r="J271"/>
      <c r="K271"/>
      <c r="L271"/>
      <c r="M271"/>
      <c r="N271"/>
      <c r="O271"/>
      <c r="P271"/>
    </row>
    <row r="272" spans="1:16" ht="15" x14ac:dyDescent="0.25">
      <c r="A272"/>
      <c r="B272"/>
      <c r="C272"/>
      <c r="D272"/>
      <c r="E272"/>
      <c r="F272"/>
      <c r="G272"/>
      <c r="H272"/>
      <c r="I272"/>
      <c r="J272"/>
      <c r="K272"/>
      <c r="L272"/>
      <c r="M272"/>
      <c r="N272"/>
      <c r="O272"/>
      <c r="P272"/>
    </row>
    <row r="273" spans="1:16" ht="15" x14ac:dyDescent="0.25">
      <c r="A273"/>
      <c r="B273"/>
      <c r="C273"/>
      <c r="D273"/>
      <c r="E273"/>
      <c r="F273"/>
      <c r="G273"/>
      <c r="H273"/>
      <c r="I273"/>
      <c r="J273"/>
      <c r="K273"/>
      <c r="L273"/>
      <c r="M273"/>
      <c r="N273"/>
      <c r="O273"/>
      <c r="P273"/>
    </row>
    <row r="274" spans="1:16" ht="15" x14ac:dyDescent="0.25">
      <c r="A274"/>
      <c r="B274"/>
      <c r="C274"/>
      <c r="D274"/>
      <c r="E274"/>
      <c r="F274"/>
      <c r="G274"/>
      <c r="H274"/>
      <c r="I274"/>
      <c r="J274"/>
      <c r="K274"/>
      <c r="L274"/>
      <c r="M274"/>
      <c r="N274"/>
      <c r="O274"/>
      <c r="P274"/>
    </row>
    <row r="275" spans="1:16" ht="15" x14ac:dyDescent="0.25">
      <c r="A275"/>
      <c r="B275"/>
      <c r="C275"/>
      <c r="D275"/>
      <c r="E275"/>
      <c r="F275"/>
      <c r="G275"/>
      <c r="H275"/>
      <c r="I275"/>
      <c r="J275"/>
      <c r="K275"/>
      <c r="L275"/>
      <c r="M275"/>
      <c r="N275"/>
      <c r="O275"/>
      <c r="P275"/>
    </row>
    <row r="276" spans="1:16" ht="15" x14ac:dyDescent="0.25">
      <c r="A276"/>
      <c r="B276"/>
      <c r="C276"/>
      <c r="D276"/>
      <c r="E276"/>
      <c r="F276"/>
      <c r="G276"/>
      <c r="H276"/>
      <c r="I276"/>
      <c r="J276"/>
      <c r="K276"/>
      <c r="L276"/>
      <c r="M276"/>
      <c r="N276"/>
      <c r="O276"/>
      <c r="P276"/>
    </row>
    <row r="277" spans="1:16" ht="15" x14ac:dyDescent="0.25">
      <c r="A277"/>
      <c r="B277"/>
      <c r="C277"/>
      <c r="D277"/>
      <c r="E277"/>
      <c r="F277"/>
      <c r="G277"/>
      <c r="H277"/>
      <c r="I277"/>
      <c r="J277"/>
      <c r="K277"/>
      <c r="L277"/>
      <c r="M277"/>
      <c r="N277"/>
      <c r="O277"/>
      <c r="P277"/>
    </row>
    <row r="278" spans="1:16" ht="15" x14ac:dyDescent="0.25">
      <c r="A278"/>
      <c r="B278"/>
      <c r="C278"/>
      <c r="D278"/>
      <c r="E278"/>
      <c r="F278"/>
      <c r="G278"/>
      <c r="H278"/>
      <c r="I278"/>
      <c r="J278"/>
      <c r="K278"/>
      <c r="L278"/>
      <c r="M278"/>
      <c r="N278"/>
      <c r="O278"/>
      <c r="P278"/>
    </row>
  </sheetData>
  <mergeCells count="26">
    <mergeCell ref="L3:U3"/>
    <mergeCell ref="L5:U5"/>
    <mergeCell ref="L4:U4"/>
    <mergeCell ref="A100:J100"/>
    <mergeCell ref="A101:J101"/>
    <mergeCell ref="L101:U101"/>
    <mergeCell ref="L98:U98"/>
    <mergeCell ref="L99:U99"/>
    <mergeCell ref="L100:U100"/>
    <mergeCell ref="L97:U97"/>
    <mergeCell ref="A3:J3"/>
    <mergeCell ref="A5:J5"/>
    <mergeCell ref="A98:J98"/>
    <mergeCell ref="A99:J99"/>
    <mergeCell ref="A97:J97"/>
    <mergeCell ref="A4:J4"/>
    <mergeCell ref="A106:I106"/>
    <mergeCell ref="L102:T102"/>
    <mergeCell ref="L103:T103"/>
    <mergeCell ref="L104:T104"/>
    <mergeCell ref="L105:T105"/>
    <mergeCell ref="L106:T106"/>
    <mergeCell ref="A105:I105"/>
    <mergeCell ref="A102:I102"/>
    <mergeCell ref="A103:I103"/>
    <mergeCell ref="A104:I104"/>
  </mergeCells>
  <hyperlinks>
    <hyperlink ref="A1" location="Indice!A1" display="Indice" xr:uid="{9F51392E-4A4B-4D2D-88EE-E92A812894A7}"/>
  </hyperlink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R50"/>
  <sheetViews>
    <sheetView workbookViewId="0"/>
  </sheetViews>
  <sheetFormatPr baseColWidth="10" defaultColWidth="11.5703125" defaultRowHeight="12.75" x14ac:dyDescent="0.2"/>
  <cols>
    <col min="1" max="1" width="19.28515625" style="1" customWidth="1"/>
    <col min="2" max="2" width="19" style="1" customWidth="1"/>
    <col min="3" max="3" width="12.28515625" style="54" customWidth="1"/>
    <col min="4" max="8" width="9.7109375" style="1" customWidth="1"/>
    <col min="9" max="9" width="9.7109375" style="186" customWidth="1"/>
    <col min="10" max="10" width="12.42578125" style="1" bestFit="1" customWidth="1"/>
    <col min="11" max="11" width="11.5703125" style="1"/>
    <col min="12" max="12" width="11.5703125" style="1" customWidth="1"/>
    <col min="13" max="17" width="9.7109375" style="1" customWidth="1"/>
    <col min="18" max="16384" width="11.5703125" style="1"/>
  </cols>
  <sheetData>
    <row r="1" spans="1:18" s="212" customFormat="1" ht="15" x14ac:dyDescent="0.25">
      <c r="A1" s="214" t="s">
        <v>231</v>
      </c>
    </row>
    <row r="2" spans="1:18" x14ac:dyDescent="0.2">
      <c r="A2" s="2"/>
    </row>
    <row r="3" spans="1:18" ht="13.9" customHeight="1" x14ac:dyDescent="0.2">
      <c r="A3" s="226" t="s">
        <v>183</v>
      </c>
      <c r="B3" s="226"/>
      <c r="C3" s="226"/>
      <c r="D3" s="226"/>
      <c r="E3" s="226"/>
      <c r="F3" s="226"/>
      <c r="G3" s="226"/>
      <c r="H3" s="226"/>
      <c r="I3" s="226"/>
      <c r="J3" s="226"/>
      <c r="M3" s="30"/>
      <c r="N3" s="31"/>
      <c r="O3" s="31"/>
      <c r="P3" s="31"/>
      <c r="Q3" s="31"/>
    </row>
    <row r="4" spans="1:18" s="117" customFormat="1" ht="13.9" customHeight="1" x14ac:dyDescent="0.2">
      <c r="A4" s="226" t="s">
        <v>189</v>
      </c>
      <c r="B4" s="226"/>
      <c r="C4" s="226"/>
      <c r="D4" s="226"/>
      <c r="E4" s="226"/>
      <c r="F4" s="226"/>
      <c r="G4" s="226"/>
      <c r="H4" s="226"/>
      <c r="I4" s="226"/>
      <c r="J4" s="226"/>
      <c r="M4" s="30"/>
      <c r="N4" s="31"/>
      <c r="O4" s="31"/>
      <c r="P4" s="31"/>
      <c r="Q4" s="31"/>
    </row>
    <row r="5" spans="1:18" ht="15" x14ac:dyDescent="0.2">
      <c r="A5" s="20"/>
      <c r="B5" s="20"/>
      <c r="C5" s="52"/>
      <c r="D5" s="20"/>
      <c r="E5" s="20"/>
      <c r="F5" s="20"/>
      <c r="G5" s="20"/>
      <c r="K5" s="64"/>
      <c r="L5" s="64"/>
      <c r="M5" s="232"/>
      <c r="N5" s="232"/>
      <c r="O5" s="232"/>
      <c r="P5" s="232"/>
      <c r="Q5" s="65"/>
    </row>
    <row r="6" spans="1:18" ht="15" x14ac:dyDescent="0.25">
      <c r="A6" s="162"/>
      <c r="B6" s="21"/>
      <c r="C6" s="21"/>
      <c r="D6" s="22">
        <v>2006</v>
      </c>
      <c r="E6" s="22">
        <v>2009</v>
      </c>
      <c r="F6" s="22">
        <v>2011</v>
      </c>
      <c r="G6" s="22">
        <v>2013</v>
      </c>
      <c r="H6" s="5">
        <v>2015</v>
      </c>
      <c r="I6" s="5">
        <v>2017</v>
      </c>
      <c r="J6" s="119">
        <v>2020</v>
      </c>
      <c r="K6" s="64"/>
      <c r="L6" s="64"/>
      <c r="M6"/>
      <c r="N6"/>
      <c r="O6"/>
      <c r="P6"/>
      <c r="Q6"/>
      <c r="R6"/>
    </row>
    <row r="7" spans="1:18" ht="15" x14ac:dyDescent="0.25">
      <c r="A7" s="91"/>
      <c r="B7" s="113"/>
      <c r="C7" s="113"/>
      <c r="D7" s="113"/>
      <c r="E7" s="113"/>
      <c r="F7" s="114"/>
      <c r="G7" s="114"/>
      <c r="H7" s="116"/>
      <c r="I7" s="116"/>
      <c r="J7" s="163"/>
      <c r="K7" s="64"/>
      <c r="L7" s="64"/>
      <c r="M7"/>
      <c r="N7"/>
      <c r="O7"/>
      <c r="P7"/>
      <c r="Q7"/>
      <c r="R7"/>
    </row>
    <row r="8" spans="1:18" ht="15" customHeight="1" x14ac:dyDescent="0.25">
      <c r="A8" s="154" t="s">
        <v>60</v>
      </c>
      <c r="B8" s="114" t="s">
        <v>141</v>
      </c>
      <c r="C8" s="102" t="s">
        <v>98</v>
      </c>
      <c r="D8" s="24">
        <v>12.528729999999999</v>
      </c>
      <c r="E8" s="24">
        <v>13.423260000000001</v>
      </c>
      <c r="F8" s="24">
        <v>12.80889</v>
      </c>
      <c r="G8" s="24">
        <v>13.09371</v>
      </c>
      <c r="H8" s="81">
        <v>11.93441</v>
      </c>
      <c r="I8" s="81">
        <v>13.644151971724325</v>
      </c>
      <c r="J8" s="134">
        <v>35.11545793314049</v>
      </c>
      <c r="K8" s="64"/>
      <c r="L8" s="80"/>
      <c r="M8"/>
      <c r="N8"/>
      <c r="O8"/>
      <c r="P8"/>
      <c r="Q8"/>
      <c r="R8"/>
    </row>
    <row r="9" spans="1:18" s="54" customFormat="1" ht="15" customHeight="1" x14ac:dyDescent="0.25">
      <c r="A9" s="91"/>
      <c r="B9" s="114"/>
      <c r="C9" s="100" t="s">
        <v>66</v>
      </c>
      <c r="D9" s="24">
        <v>0.66858700000000004</v>
      </c>
      <c r="E9" s="24">
        <v>0.69253620000000005</v>
      </c>
      <c r="F9" s="24">
        <v>0.75183650000000002</v>
      </c>
      <c r="G9" s="24">
        <v>0.59132929999999995</v>
      </c>
      <c r="H9" s="81">
        <v>0.48563260000000003</v>
      </c>
      <c r="I9" s="81">
        <v>0.63407787156540951</v>
      </c>
      <c r="J9" s="134">
        <v>1.4736329265371502</v>
      </c>
      <c r="K9" s="64"/>
      <c r="L9" s="80"/>
      <c r="M9"/>
      <c r="N9"/>
      <c r="O9"/>
      <c r="P9"/>
      <c r="Q9"/>
      <c r="R9"/>
    </row>
    <row r="10" spans="1:18" ht="15" customHeight="1" x14ac:dyDescent="0.25">
      <c r="A10" s="91"/>
      <c r="B10" s="114" t="s">
        <v>142</v>
      </c>
      <c r="C10" s="102" t="s">
        <v>98</v>
      </c>
      <c r="D10" s="24">
        <v>2.6814870000000002</v>
      </c>
      <c r="E10" s="24">
        <v>2.8779279999999998</v>
      </c>
      <c r="F10" s="24">
        <v>2.6966199999999998</v>
      </c>
      <c r="G10" s="24">
        <v>2.7174290000000001</v>
      </c>
      <c r="H10" s="81">
        <v>2.5228380000000001</v>
      </c>
      <c r="I10" s="81">
        <v>2.6889188793400556</v>
      </c>
      <c r="J10" s="134">
        <v>4.2690407610714294</v>
      </c>
      <c r="K10" s="64"/>
      <c r="L10" s="80"/>
      <c r="M10"/>
      <c r="N10"/>
      <c r="O10"/>
      <c r="P10"/>
      <c r="Q10"/>
      <c r="R10"/>
    </row>
    <row r="11" spans="1:18" s="54" customFormat="1" ht="15" customHeight="1" x14ac:dyDescent="0.25">
      <c r="A11" s="91"/>
      <c r="B11" s="114"/>
      <c r="C11" s="100" t="s">
        <v>66</v>
      </c>
      <c r="D11" s="24">
        <v>0.16862830000000001</v>
      </c>
      <c r="E11" s="24">
        <v>0.17460700000000001</v>
      </c>
      <c r="F11" s="24">
        <v>0.19019620000000001</v>
      </c>
      <c r="G11" s="24">
        <v>0.16068450000000001</v>
      </c>
      <c r="H11" s="81">
        <v>0.1264545</v>
      </c>
      <c r="I11" s="81">
        <v>0.14495659885048714</v>
      </c>
      <c r="J11" s="134">
        <v>0.18242406218947929</v>
      </c>
      <c r="K11" s="64"/>
      <c r="L11" s="80"/>
      <c r="M11"/>
      <c r="N11"/>
      <c r="O11"/>
      <c r="P11"/>
      <c r="Q11"/>
      <c r="R11"/>
    </row>
    <row r="12" spans="1:18" ht="15" customHeight="1" x14ac:dyDescent="0.25">
      <c r="A12" s="91"/>
      <c r="B12" s="114" t="s">
        <v>143</v>
      </c>
      <c r="C12" s="102" t="s">
        <v>98</v>
      </c>
      <c r="D12" s="24">
        <v>30.818449999999999</v>
      </c>
      <c r="E12" s="24">
        <v>44.6297</v>
      </c>
      <c r="F12" s="24">
        <v>34.094850000000001</v>
      </c>
      <c r="G12" s="24">
        <v>36.983040000000003</v>
      </c>
      <c r="H12" s="81">
        <v>33.915149999999997</v>
      </c>
      <c r="I12" s="81">
        <v>39.121314136763054</v>
      </c>
      <c r="J12" s="134">
        <v>416.56429017309222</v>
      </c>
      <c r="K12" s="64"/>
      <c r="L12" s="80"/>
      <c r="M12"/>
      <c r="N12"/>
      <c r="O12"/>
      <c r="P12"/>
      <c r="Q12"/>
      <c r="R12"/>
    </row>
    <row r="13" spans="1:18" s="54" customFormat="1" ht="15" customHeight="1" x14ac:dyDescent="0.25">
      <c r="A13" s="91"/>
      <c r="B13" s="114"/>
      <c r="C13" s="100" t="s">
        <v>66</v>
      </c>
      <c r="D13" s="24">
        <v>2.0567259999999998</v>
      </c>
      <c r="E13" s="24">
        <v>3.0920429999999999</v>
      </c>
      <c r="F13" s="24">
        <v>2.7635839999999998</v>
      </c>
      <c r="G13" s="24">
        <v>2.2962509999999998</v>
      </c>
      <c r="H13" s="81">
        <v>1.820684</v>
      </c>
      <c r="I13" s="81">
        <v>2.390665147558519</v>
      </c>
      <c r="J13" s="134">
        <v>28.132520414411289</v>
      </c>
      <c r="K13" s="64"/>
      <c r="L13" s="80"/>
      <c r="M13"/>
      <c r="N13"/>
      <c r="O13"/>
      <c r="P13"/>
      <c r="Q13"/>
      <c r="R13"/>
    </row>
    <row r="14" spans="1:18" ht="15" customHeight="1" x14ac:dyDescent="0.25">
      <c r="A14" s="91"/>
      <c r="B14" s="114" t="s">
        <v>144</v>
      </c>
      <c r="C14" s="102" t="s">
        <v>98</v>
      </c>
      <c r="D14" s="25">
        <v>0.51054200000000005</v>
      </c>
      <c r="E14" s="25">
        <v>0.51053300000000001</v>
      </c>
      <c r="F14" s="25">
        <v>0.51072470000000003</v>
      </c>
      <c r="G14" s="25">
        <v>0.50844959999999995</v>
      </c>
      <c r="H14" s="68">
        <v>0.49343789999999998</v>
      </c>
      <c r="I14" s="68">
        <v>0.50122670000000002</v>
      </c>
      <c r="J14" s="177">
        <v>0.52671373521931275</v>
      </c>
      <c r="K14" s="64"/>
      <c r="L14" s="80"/>
      <c r="M14"/>
      <c r="N14"/>
      <c r="O14"/>
      <c r="P14"/>
      <c r="Q14"/>
      <c r="R14"/>
    </row>
    <row r="15" spans="1:18" s="54" customFormat="1" ht="15" customHeight="1" x14ac:dyDescent="0.25">
      <c r="A15" s="91"/>
      <c r="B15" s="114"/>
      <c r="C15" s="100" t="s">
        <v>66</v>
      </c>
      <c r="D15" s="25">
        <v>3.5601000000000001E-3</v>
      </c>
      <c r="E15" s="25">
        <v>4.8405999999999996E-3</v>
      </c>
      <c r="F15" s="25">
        <v>3.8102000000000001E-3</v>
      </c>
      <c r="G15" s="25">
        <v>3.5209E-3</v>
      </c>
      <c r="H15" s="66">
        <v>2.5293E-3</v>
      </c>
      <c r="I15" s="66">
        <v>3.4613999999999999E-3</v>
      </c>
      <c r="J15" s="177">
        <v>4.1500338774682856E-3</v>
      </c>
      <c r="K15" s="64"/>
      <c r="L15" s="80"/>
      <c r="M15"/>
      <c r="N15"/>
      <c r="O15"/>
      <c r="P15"/>
      <c r="Q15"/>
      <c r="R15"/>
    </row>
    <row r="16" spans="1:18" ht="15" customHeight="1" x14ac:dyDescent="0.25">
      <c r="A16" s="91"/>
      <c r="B16" s="114" t="s">
        <v>145</v>
      </c>
      <c r="C16" s="102" t="s">
        <v>98</v>
      </c>
      <c r="D16" s="25">
        <v>1.6202243346007605</v>
      </c>
      <c r="E16" s="25">
        <v>1.6475076961134627</v>
      </c>
      <c r="F16" s="25">
        <v>1.6644262820512821</v>
      </c>
      <c r="G16" s="25">
        <v>1.6033885350318471</v>
      </c>
      <c r="H16" s="25">
        <v>1.5657511111111111</v>
      </c>
      <c r="I16" s="25">
        <v>1.5803351267264931</v>
      </c>
      <c r="J16" s="177">
        <v>1.86716171875</v>
      </c>
      <c r="K16" s="64"/>
      <c r="L16" s="64"/>
      <c r="M16"/>
      <c r="N16"/>
      <c r="O16"/>
      <c r="P16"/>
      <c r="Q16"/>
      <c r="R16"/>
    </row>
    <row r="17" spans="1:18" ht="13.9" customHeight="1" x14ac:dyDescent="0.25">
      <c r="A17" s="91"/>
      <c r="B17" s="114"/>
      <c r="C17" s="114"/>
      <c r="D17" s="114"/>
      <c r="E17" s="115"/>
      <c r="F17" s="114"/>
      <c r="G17" s="114"/>
      <c r="H17" s="67"/>
      <c r="I17" s="67"/>
      <c r="J17" s="134"/>
      <c r="K17" s="64"/>
      <c r="L17" s="64"/>
      <c r="M17"/>
      <c r="N17"/>
      <c r="O17"/>
      <c r="P17"/>
      <c r="Q17"/>
      <c r="R17"/>
    </row>
    <row r="18" spans="1:18" ht="15" customHeight="1" x14ac:dyDescent="0.25">
      <c r="A18" s="154" t="s">
        <v>61</v>
      </c>
      <c r="B18" s="114" t="s">
        <v>28</v>
      </c>
      <c r="C18" s="102" t="s">
        <v>98</v>
      </c>
      <c r="D18" s="24">
        <v>11.668419999999999</v>
      </c>
      <c r="E18" s="24">
        <v>12.689069999999999</v>
      </c>
      <c r="F18" s="24">
        <v>11.67215</v>
      </c>
      <c r="G18" s="24">
        <v>11.542870000000001</v>
      </c>
      <c r="H18" s="81">
        <v>10.73907</v>
      </c>
      <c r="I18" s="81">
        <v>11.899316521365678</v>
      </c>
      <c r="J18" s="134">
        <v>23.777604316319149</v>
      </c>
      <c r="K18" s="64"/>
      <c r="L18" s="64"/>
      <c r="M18"/>
      <c r="N18"/>
      <c r="O18"/>
      <c r="P18"/>
      <c r="Q18"/>
      <c r="R18"/>
    </row>
    <row r="19" spans="1:18" s="54" customFormat="1" ht="15" customHeight="1" x14ac:dyDescent="0.25">
      <c r="A19" s="91"/>
      <c r="B19" s="114"/>
      <c r="C19" s="100" t="s">
        <v>66</v>
      </c>
      <c r="D19" s="24">
        <v>0.58563980000000004</v>
      </c>
      <c r="E19" s="24">
        <v>0.66104689999999999</v>
      </c>
      <c r="F19" s="24">
        <v>0.64149480000000003</v>
      </c>
      <c r="G19" s="24">
        <v>0.50714400000000004</v>
      </c>
      <c r="H19" s="81">
        <v>0.40629019999999999</v>
      </c>
      <c r="I19" s="81">
        <v>0.52790796918728378</v>
      </c>
      <c r="J19" s="134">
        <v>0.89163610801031745</v>
      </c>
      <c r="K19" s="64"/>
      <c r="L19" s="64"/>
      <c r="M19"/>
      <c r="N19"/>
      <c r="O19"/>
      <c r="P19"/>
      <c r="Q19"/>
      <c r="R19"/>
    </row>
    <row r="20" spans="1:18" ht="15" customHeight="1" x14ac:dyDescent="0.25">
      <c r="A20" s="91"/>
      <c r="B20" s="114" t="s">
        <v>29</v>
      </c>
      <c r="C20" s="102" t="s">
        <v>98</v>
      </c>
      <c r="D20" s="24">
        <v>2.5566300000000002</v>
      </c>
      <c r="E20" s="24">
        <v>2.762753</v>
      </c>
      <c r="F20" s="24">
        <v>2.5308839999999999</v>
      </c>
      <c r="G20" s="24">
        <v>2.476629</v>
      </c>
      <c r="H20" s="81">
        <v>2.352589</v>
      </c>
      <c r="I20" s="81">
        <v>2.4613498801027882</v>
      </c>
      <c r="J20" s="134">
        <v>3.4390387792936732</v>
      </c>
      <c r="K20" s="64"/>
      <c r="L20" s="64"/>
      <c r="M20"/>
      <c r="N20"/>
      <c r="O20"/>
      <c r="P20"/>
      <c r="Q20"/>
      <c r="R20"/>
    </row>
    <row r="21" spans="1:18" s="54" customFormat="1" ht="15" customHeight="1" x14ac:dyDescent="0.25">
      <c r="A21" s="91"/>
      <c r="B21" s="114"/>
      <c r="C21" s="100" t="s">
        <v>66</v>
      </c>
      <c r="D21" s="24">
        <v>0.15168609999999999</v>
      </c>
      <c r="E21" s="24">
        <v>0.1761055</v>
      </c>
      <c r="F21" s="24">
        <v>0.17119770000000001</v>
      </c>
      <c r="G21" s="24">
        <v>0.14136789999999999</v>
      </c>
      <c r="H21" s="81">
        <v>0.1105836</v>
      </c>
      <c r="I21" s="81">
        <v>0.12822869850533247</v>
      </c>
      <c r="J21" s="134">
        <v>0.14113621349822583</v>
      </c>
      <c r="K21" s="64"/>
      <c r="L21" s="64"/>
      <c r="M21"/>
      <c r="N21"/>
      <c r="O21"/>
      <c r="P21"/>
      <c r="Q21"/>
      <c r="R21"/>
    </row>
    <row r="22" spans="1:18" ht="15" customHeight="1" x14ac:dyDescent="0.25">
      <c r="A22" s="91"/>
      <c r="B22" s="114" t="s">
        <v>30</v>
      </c>
      <c r="C22" s="102" t="s">
        <v>98</v>
      </c>
      <c r="D22" s="24">
        <v>27.594740000000002</v>
      </c>
      <c r="E22" s="24">
        <v>38.786409999999997</v>
      </c>
      <c r="F22" s="24">
        <v>29.754239999999999</v>
      </c>
      <c r="G22" s="24">
        <v>29.066459999999999</v>
      </c>
      <c r="H22" s="81">
        <v>27.246829999999999</v>
      </c>
      <c r="I22" s="81">
        <v>30.819202846100303</v>
      </c>
      <c r="J22" s="134">
        <v>251.31133573719958</v>
      </c>
      <c r="K22" s="64"/>
      <c r="L22" s="64"/>
      <c r="M22"/>
      <c r="N22"/>
      <c r="O22"/>
      <c r="P22"/>
      <c r="Q22"/>
      <c r="R22"/>
    </row>
    <row r="23" spans="1:18" s="54" customFormat="1" ht="15" customHeight="1" x14ac:dyDescent="0.25">
      <c r="A23" s="91"/>
      <c r="B23" s="114"/>
      <c r="C23" s="100" t="s">
        <v>66</v>
      </c>
      <c r="D23" s="24">
        <v>1.7400659999999999</v>
      </c>
      <c r="E23" s="24">
        <v>2.698029</v>
      </c>
      <c r="F23" s="24">
        <v>2.2421850000000001</v>
      </c>
      <c r="G23" s="24">
        <v>1.7524109999999999</v>
      </c>
      <c r="H23" s="81">
        <v>1.364975</v>
      </c>
      <c r="I23" s="81">
        <v>1.7652349834884002</v>
      </c>
      <c r="J23" s="134">
        <v>13.861973832967445</v>
      </c>
      <c r="K23" s="64"/>
      <c r="L23" s="64"/>
      <c r="M23"/>
      <c r="N23"/>
      <c r="O23"/>
      <c r="P23"/>
      <c r="Q23"/>
      <c r="R23"/>
    </row>
    <row r="24" spans="1:18" ht="15" customHeight="1" x14ac:dyDescent="0.25">
      <c r="A24" s="91"/>
      <c r="B24" s="114" t="s">
        <v>31</v>
      </c>
      <c r="C24" s="102" t="s">
        <v>98</v>
      </c>
      <c r="D24" s="25">
        <v>0.5051293</v>
      </c>
      <c r="E24" s="25">
        <v>0.5115324</v>
      </c>
      <c r="F24" s="25">
        <v>0.50390279999999998</v>
      </c>
      <c r="G24" s="25">
        <v>0.50426110000000002</v>
      </c>
      <c r="H24" s="68">
        <v>0.49490650000000003</v>
      </c>
      <c r="I24" s="68">
        <v>0.50181520000000002</v>
      </c>
      <c r="J24" s="177">
        <v>0.53039103949492894</v>
      </c>
      <c r="K24" s="64"/>
      <c r="L24" s="64"/>
      <c r="M24"/>
      <c r="N24"/>
      <c r="O24"/>
      <c r="P24"/>
      <c r="Q24"/>
      <c r="R24"/>
    </row>
    <row r="25" spans="1:18" s="54" customFormat="1" ht="15" customHeight="1" x14ac:dyDescent="0.2">
      <c r="A25" s="91"/>
      <c r="B25" s="114"/>
      <c r="C25" s="100" t="s">
        <v>66</v>
      </c>
      <c r="D25" s="25">
        <v>3.7249000000000002E-3</v>
      </c>
      <c r="E25" s="25">
        <v>6.9153000000000001E-3</v>
      </c>
      <c r="F25" s="25">
        <v>3.8858999999999999E-3</v>
      </c>
      <c r="G25" s="25">
        <v>3.1833999999999999E-3</v>
      </c>
      <c r="H25" s="66">
        <v>2.5726E-3</v>
      </c>
      <c r="I25" s="66">
        <v>2.9778999999999999E-3</v>
      </c>
      <c r="J25" s="177">
        <v>3.7976902789142231E-3</v>
      </c>
      <c r="K25" s="64"/>
      <c r="L25" s="64"/>
      <c r="M25" s="64"/>
      <c r="N25" s="64"/>
      <c r="O25" s="64"/>
      <c r="P25" s="64"/>
      <c r="Q25" s="197"/>
    </row>
    <row r="26" spans="1:18" ht="15" customHeight="1" x14ac:dyDescent="0.2">
      <c r="A26" s="91"/>
      <c r="B26" s="114" t="s">
        <v>62</v>
      </c>
      <c r="C26" s="102" t="s">
        <v>98</v>
      </c>
      <c r="D26" s="25">
        <v>1.5899387096774193</v>
      </c>
      <c r="E26" s="25">
        <v>1.6106857142857143</v>
      </c>
      <c r="F26" s="25">
        <v>1.5915326167193129</v>
      </c>
      <c r="G26" s="25">
        <v>1.5873822894168466</v>
      </c>
      <c r="H26" s="25">
        <v>1.5408740740740741</v>
      </c>
      <c r="I26" s="25">
        <v>1.5761571660939691</v>
      </c>
      <c r="J26" s="177">
        <v>1.7032846189591078</v>
      </c>
      <c r="K26" s="64"/>
      <c r="L26" s="64"/>
      <c r="M26" s="64"/>
      <c r="N26" s="64"/>
      <c r="O26" s="64"/>
      <c r="P26" s="64"/>
      <c r="Q26" s="197"/>
    </row>
    <row r="27" spans="1:18" ht="15" customHeight="1" x14ac:dyDescent="0.2">
      <c r="A27" s="63"/>
      <c r="B27" s="114"/>
      <c r="C27" s="114"/>
      <c r="D27" s="114"/>
      <c r="E27" s="115"/>
      <c r="F27" s="114"/>
      <c r="G27" s="114"/>
      <c r="H27" s="67"/>
      <c r="I27" s="67"/>
      <c r="J27" s="134"/>
      <c r="K27" s="52"/>
      <c r="L27" s="23"/>
      <c r="M27" s="52"/>
      <c r="N27" s="52"/>
      <c r="O27" s="53"/>
      <c r="P27" s="54"/>
      <c r="Q27" s="197"/>
    </row>
    <row r="28" spans="1:18" ht="15" customHeight="1" x14ac:dyDescent="0.2">
      <c r="A28" s="154" t="s">
        <v>101</v>
      </c>
      <c r="B28" s="114" t="s">
        <v>28</v>
      </c>
      <c r="C28" s="102" t="s">
        <v>98</v>
      </c>
      <c r="D28" s="24">
        <v>10.017760000000001</v>
      </c>
      <c r="E28" s="24">
        <v>9.3366100000000003</v>
      </c>
      <c r="F28" s="24">
        <v>9.0361130000000003</v>
      </c>
      <c r="G28" s="24">
        <v>8.8117560000000008</v>
      </c>
      <c r="H28" s="81">
        <v>8.2211960000000008</v>
      </c>
      <c r="I28" s="81">
        <v>8.8531486299694127</v>
      </c>
      <c r="J28" s="134">
        <v>11.684088135406546</v>
      </c>
      <c r="K28" s="23"/>
      <c r="L28" s="23"/>
      <c r="M28" s="23"/>
      <c r="N28" s="23"/>
      <c r="O28" s="53"/>
      <c r="P28" s="54"/>
      <c r="Q28" s="197"/>
    </row>
    <row r="29" spans="1:18" s="54" customFormat="1" ht="15" customHeight="1" x14ac:dyDescent="0.2">
      <c r="A29" s="154"/>
      <c r="B29" s="114"/>
      <c r="C29" s="100" t="s">
        <v>66</v>
      </c>
      <c r="D29" s="24">
        <v>0.49634909999999999</v>
      </c>
      <c r="E29" s="24">
        <v>0.4772981</v>
      </c>
      <c r="F29" s="24">
        <v>0.48295189999999999</v>
      </c>
      <c r="G29" s="24">
        <v>0.38381189999999998</v>
      </c>
      <c r="H29" s="81">
        <v>0.3073419</v>
      </c>
      <c r="I29" s="81">
        <v>0.38629258074458711</v>
      </c>
      <c r="J29" s="134">
        <v>0.42162855379990311</v>
      </c>
      <c r="K29" s="23"/>
      <c r="L29" s="23"/>
      <c r="M29" s="23"/>
      <c r="N29" s="23"/>
      <c r="O29" s="53"/>
      <c r="Q29" s="197"/>
    </row>
    <row r="30" spans="1:18" ht="15" customHeight="1" x14ac:dyDescent="0.2">
      <c r="A30" s="91"/>
      <c r="B30" s="114" t="s">
        <v>29</v>
      </c>
      <c r="C30" s="102" t="s">
        <v>98</v>
      </c>
      <c r="D30" s="24">
        <v>2.3697119999999998</v>
      </c>
      <c r="E30" s="24">
        <v>2.3516659999999998</v>
      </c>
      <c r="F30" s="24">
        <v>2.2192249999999998</v>
      </c>
      <c r="G30" s="24">
        <v>2.155939</v>
      </c>
      <c r="H30" s="81">
        <v>2.043561</v>
      </c>
      <c r="I30" s="81">
        <v>2.1161443164702387</v>
      </c>
      <c r="J30" s="134">
        <v>2.5066320009001024</v>
      </c>
      <c r="K30" s="23"/>
      <c r="L30" s="23"/>
      <c r="M30" s="23"/>
      <c r="N30" s="23"/>
      <c r="O30" s="53"/>
      <c r="P30" s="54"/>
      <c r="Q30" s="197"/>
    </row>
    <row r="31" spans="1:18" s="54" customFormat="1" ht="15" customHeight="1" x14ac:dyDescent="0.2">
      <c r="A31" s="91"/>
      <c r="B31" s="114"/>
      <c r="C31" s="100" t="s">
        <v>66</v>
      </c>
      <c r="D31" s="24">
        <v>0.14027120000000001</v>
      </c>
      <c r="E31" s="24">
        <v>0.1492735</v>
      </c>
      <c r="F31" s="24">
        <v>0.14854609999999999</v>
      </c>
      <c r="G31" s="24">
        <v>0.12216249999999999</v>
      </c>
      <c r="H31" s="81">
        <v>9.5958699999999994E-2</v>
      </c>
      <c r="I31" s="81">
        <v>0.10980469954216839</v>
      </c>
      <c r="J31" s="134">
        <v>0.10275947364952173</v>
      </c>
      <c r="K31" s="23"/>
      <c r="L31" s="23"/>
      <c r="M31" s="23"/>
      <c r="N31" s="23"/>
      <c r="O31" s="53"/>
      <c r="Q31" s="197"/>
    </row>
    <row r="32" spans="1:18" ht="15" customHeight="1" x14ac:dyDescent="0.2">
      <c r="A32" s="91"/>
      <c r="B32" s="114" t="s">
        <v>30</v>
      </c>
      <c r="C32" s="102" t="s">
        <v>98</v>
      </c>
      <c r="D32" s="24">
        <v>20.117609999999999</v>
      </c>
      <c r="E32" s="24">
        <v>19.767939999999999</v>
      </c>
      <c r="F32" s="24">
        <v>17.718150000000001</v>
      </c>
      <c r="G32" s="24">
        <v>17.097200000000001</v>
      </c>
      <c r="H32" s="81">
        <v>16.033619999999999</v>
      </c>
      <c r="I32" s="81">
        <v>16.968613831615844</v>
      </c>
      <c r="J32" s="134">
        <v>27.428277620000358</v>
      </c>
      <c r="K32" s="23"/>
      <c r="L32" s="23"/>
      <c r="M32" s="23"/>
      <c r="N32" s="23"/>
      <c r="O32" s="53"/>
      <c r="P32" s="54"/>
      <c r="Q32" s="197"/>
    </row>
    <row r="33" spans="1:17" s="54" customFormat="1" ht="15" customHeight="1" x14ac:dyDescent="0.2">
      <c r="A33" s="91"/>
      <c r="B33" s="114"/>
      <c r="C33" s="100" t="s">
        <v>66</v>
      </c>
      <c r="D33" s="24">
        <v>1.2412209999999999</v>
      </c>
      <c r="E33" s="24">
        <v>1.30965</v>
      </c>
      <c r="F33" s="24">
        <v>1.2385919999999999</v>
      </c>
      <c r="G33" s="24">
        <v>1.0281169999999999</v>
      </c>
      <c r="H33" s="81">
        <v>0.77865079999999998</v>
      </c>
      <c r="I33" s="81">
        <v>0.92453021485028652</v>
      </c>
      <c r="J33" s="134">
        <v>1.2803823149667299</v>
      </c>
      <c r="K33" s="23"/>
      <c r="L33" s="23"/>
      <c r="M33" s="23"/>
      <c r="N33" s="23"/>
      <c r="O33" s="53"/>
      <c r="Q33" s="197"/>
    </row>
    <row r="34" spans="1:17" ht="15" customHeight="1" x14ac:dyDescent="0.2">
      <c r="A34" s="91"/>
      <c r="B34" s="114" t="s">
        <v>31</v>
      </c>
      <c r="C34" s="102" t="s">
        <v>98</v>
      </c>
      <c r="D34" s="25">
        <v>0.49877270000000001</v>
      </c>
      <c r="E34" s="25">
        <v>0.49922329999999998</v>
      </c>
      <c r="F34" s="25">
        <v>0.49198429999999999</v>
      </c>
      <c r="G34" s="25">
        <v>0.49083779999999999</v>
      </c>
      <c r="H34" s="68">
        <v>0.48216690000000001</v>
      </c>
      <c r="I34" s="68">
        <v>0.4884541</v>
      </c>
      <c r="J34" s="177">
        <v>0.51043120430243238</v>
      </c>
      <c r="K34" s="23"/>
      <c r="L34" s="23"/>
      <c r="M34" s="23"/>
      <c r="N34" s="23"/>
      <c r="O34" s="54"/>
      <c r="P34" s="54"/>
      <c r="Q34" s="197"/>
    </row>
    <row r="35" spans="1:17" s="54" customFormat="1" ht="15" customHeight="1" x14ac:dyDescent="0.2">
      <c r="A35" s="91"/>
      <c r="B35" s="114"/>
      <c r="C35" s="100" t="s">
        <v>66</v>
      </c>
      <c r="D35" s="25">
        <v>4.1904999999999998E-3</v>
      </c>
      <c r="E35" s="25">
        <v>2.8990000000000001E-3</v>
      </c>
      <c r="F35" s="25">
        <v>3.7577999999999999E-3</v>
      </c>
      <c r="G35" s="25">
        <v>3.8141E-3</v>
      </c>
      <c r="H35" s="66">
        <v>2.6237999999999999E-3</v>
      </c>
      <c r="I35" s="66">
        <v>2.9390000000000002E-3</v>
      </c>
      <c r="J35" s="177">
        <v>3.1525824197768454E-3</v>
      </c>
      <c r="K35" s="23"/>
      <c r="L35" s="23"/>
      <c r="M35" s="23"/>
      <c r="N35" s="23"/>
      <c r="Q35" s="197"/>
    </row>
    <row r="36" spans="1:17" ht="15" x14ac:dyDescent="0.2">
      <c r="A36" s="91"/>
      <c r="B36" s="114" t="s">
        <v>62</v>
      </c>
      <c r="C36" s="102" t="s">
        <v>98</v>
      </c>
      <c r="D36" s="25">
        <v>1.5802327932664357</v>
      </c>
      <c r="E36" s="25">
        <v>1.5930799859980747</v>
      </c>
      <c r="F36" s="25">
        <v>1.568695</v>
      </c>
      <c r="G36" s="25">
        <v>1.5455612244897958</v>
      </c>
      <c r="H36" s="25">
        <v>1.5176448763250883</v>
      </c>
      <c r="I36" s="25">
        <v>1.5566911254368945</v>
      </c>
      <c r="J36" s="177">
        <v>1.6162978125</v>
      </c>
      <c r="K36" s="23"/>
      <c r="L36" s="23"/>
      <c r="M36" s="23"/>
      <c r="N36" s="23"/>
      <c r="O36" s="185"/>
      <c r="P36" s="54"/>
      <c r="Q36" s="197"/>
    </row>
    <row r="37" spans="1:17" ht="15" x14ac:dyDescent="0.2">
      <c r="A37" s="165"/>
      <c r="B37" s="26"/>
      <c r="C37" s="26"/>
      <c r="D37" s="26"/>
      <c r="E37" s="26"/>
      <c r="F37" s="26"/>
      <c r="G37" s="26"/>
      <c r="H37" s="8"/>
      <c r="I37" s="8"/>
      <c r="J37" s="35"/>
      <c r="O37" s="185"/>
      <c r="Q37" s="197"/>
    </row>
    <row r="38" spans="1:17" ht="45" customHeight="1" x14ac:dyDescent="0.2">
      <c r="A38" s="219" t="s">
        <v>43</v>
      </c>
      <c r="B38" s="219"/>
      <c r="C38" s="219"/>
      <c r="D38" s="219"/>
      <c r="E38" s="219"/>
      <c r="F38" s="219"/>
      <c r="G38" s="219"/>
      <c r="H38" s="219"/>
      <c r="I38" s="219"/>
      <c r="J38" s="219"/>
    </row>
    <row r="39" spans="1:17" ht="60.6" customHeight="1" x14ac:dyDescent="0.2">
      <c r="A39" s="218" t="s">
        <v>44</v>
      </c>
      <c r="B39" s="218"/>
      <c r="C39" s="218"/>
      <c r="D39" s="218"/>
      <c r="E39" s="218"/>
      <c r="F39" s="218"/>
      <c r="G39" s="218"/>
      <c r="H39" s="218"/>
      <c r="I39" s="218"/>
      <c r="J39" s="218"/>
    </row>
    <row r="40" spans="1:17" ht="30" customHeight="1" x14ac:dyDescent="0.2">
      <c r="A40" s="218" t="s">
        <v>57</v>
      </c>
      <c r="B40" s="218"/>
      <c r="C40" s="218"/>
      <c r="D40" s="218"/>
      <c r="E40" s="218"/>
      <c r="F40" s="218"/>
      <c r="G40" s="218"/>
      <c r="H40" s="218"/>
      <c r="I40" s="218"/>
      <c r="J40" s="218"/>
    </row>
    <row r="41" spans="1:17" s="117" customFormat="1" ht="30" customHeight="1" x14ac:dyDescent="0.2">
      <c r="A41" s="218" t="s">
        <v>148</v>
      </c>
      <c r="B41" s="218"/>
      <c r="C41" s="218"/>
      <c r="D41" s="218"/>
      <c r="E41" s="218"/>
      <c r="F41" s="218"/>
      <c r="G41" s="218"/>
      <c r="H41" s="218"/>
      <c r="I41" s="218"/>
      <c r="J41" s="218"/>
    </row>
    <row r="42" spans="1:17" s="117" customFormat="1" ht="30" customHeight="1" x14ac:dyDescent="0.2">
      <c r="A42" s="218" t="s">
        <v>149</v>
      </c>
      <c r="B42" s="218"/>
      <c r="C42" s="218"/>
      <c r="D42" s="218"/>
      <c r="E42" s="218"/>
      <c r="F42" s="218"/>
      <c r="G42" s="218"/>
      <c r="H42" s="218"/>
      <c r="I42" s="218"/>
      <c r="J42" s="218"/>
    </row>
    <row r="43" spans="1:17" s="117" customFormat="1" ht="30" customHeight="1" x14ac:dyDescent="0.2">
      <c r="A43" s="218" t="s">
        <v>150</v>
      </c>
      <c r="B43" s="218"/>
      <c r="C43" s="218"/>
      <c r="D43" s="218"/>
      <c r="E43" s="218"/>
      <c r="F43" s="218"/>
      <c r="G43" s="218"/>
      <c r="H43" s="218"/>
      <c r="I43" s="218"/>
      <c r="J43" s="218"/>
    </row>
    <row r="44" spans="1:17" s="117" customFormat="1" ht="45.6" customHeight="1" x14ac:dyDescent="0.2">
      <c r="A44" s="218" t="s">
        <v>147</v>
      </c>
      <c r="B44" s="218"/>
      <c r="C44" s="218"/>
      <c r="D44" s="218"/>
      <c r="E44" s="218"/>
      <c r="F44" s="218"/>
      <c r="G44" s="218"/>
      <c r="H44" s="218"/>
      <c r="I44" s="218"/>
      <c r="J44" s="218"/>
    </row>
    <row r="45" spans="1:17" s="117" customFormat="1" ht="30" customHeight="1" x14ac:dyDescent="0.2">
      <c r="A45" s="218" t="s">
        <v>146</v>
      </c>
      <c r="B45" s="218"/>
      <c r="C45" s="218"/>
      <c r="D45" s="218"/>
      <c r="E45" s="218"/>
      <c r="F45" s="218"/>
      <c r="G45" s="218"/>
      <c r="H45" s="218"/>
      <c r="I45" s="218"/>
      <c r="J45" s="218"/>
    </row>
    <row r="46" spans="1:17" ht="15" customHeight="1" x14ac:dyDescent="0.2">
      <c r="A46" s="220" t="s">
        <v>224</v>
      </c>
      <c r="B46" s="220"/>
      <c r="C46" s="220"/>
      <c r="D46" s="220"/>
      <c r="E46" s="220"/>
      <c r="F46" s="220"/>
      <c r="G46" s="220"/>
      <c r="H46" s="220"/>
      <c r="I46" s="220"/>
      <c r="J46" s="211"/>
    </row>
    <row r="47" spans="1:17" ht="13.9" customHeight="1" x14ac:dyDescent="0.2">
      <c r="A47" s="220" t="s">
        <v>225</v>
      </c>
      <c r="B47" s="220"/>
      <c r="C47" s="220"/>
      <c r="D47" s="220"/>
      <c r="E47" s="220"/>
      <c r="F47" s="220"/>
      <c r="G47" s="220"/>
      <c r="H47" s="220"/>
      <c r="I47" s="220"/>
      <c r="J47" s="213"/>
    </row>
    <row r="48" spans="1:17" ht="66.599999999999994" customHeight="1" x14ac:dyDescent="0.2">
      <c r="A48" s="220" t="s">
        <v>223</v>
      </c>
      <c r="B48" s="220"/>
      <c r="C48" s="220"/>
      <c r="D48" s="220"/>
      <c r="E48" s="220"/>
      <c r="F48" s="220"/>
      <c r="G48" s="220"/>
      <c r="H48" s="220"/>
      <c r="I48" s="220"/>
      <c r="J48" s="211"/>
    </row>
    <row r="49" spans="1:10" ht="75" customHeight="1" x14ac:dyDescent="0.2">
      <c r="A49" s="220" t="s">
        <v>229</v>
      </c>
      <c r="B49" s="220"/>
      <c r="C49" s="220"/>
      <c r="D49" s="220"/>
      <c r="E49" s="220"/>
      <c r="F49" s="220"/>
      <c r="G49" s="220"/>
      <c r="H49" s="220"/>
      <c r="I49" s="220"/>
      <c r="J49" s="211"/>
    </row>
    <row r="50" spans="1:10" x14ac:dyDescent="0.2">
      <c r="A50" s="220" t="s">
        <v>228</v>
      </c>
      <c r="B50" s="220"/>
      <c r="C50" s="220"/>
      <c r="D50" s="220"/>
      <c r="E50" s="220"/>
      <c r="F50" s="220"/>
      <c r="G50" s="220"/>
      <c r="H50" s="220"/>
      <c r="I50" s="220"/>
    </row>
  </sheetData>
  <mergeCells count="16">
    <mergeCell ref="A48:I48"/>
    <mergeCell ref="A49:I49"/>
    <mergeCell ref="A50:I50"/>
    <mergeCell ref="M5:P5"/>
    <mergeCell ref="A3:J3"/>
    <mergeCell ref="A38:J38"/>
    <mergeCell ref="A39:J39"/>
    <mergeCell ref="A40:J40"/>
    <mergeCell ref="A4:J4"/>
    <mergeCell ref="A44:J44"/>
    <mergeCell ref="A41:J41"/>
    <mergeCell ref="A42:J42"/>
    <mergeCell ref="A43:J43"/>
    <mergeCell ref="A45:J45"/>
    <mergeCell ref="A46:I46"/>
    <mergeCell ref="A47:I47"/>
  </mergeCells>
  <hyperlinks>
    <hyperlink ref="A1" location="Indice!A1" display="Indice" xr:uid="{63209F82-B6F1-4E82-AADD-6745F6354A55}"/>
  </hyperlink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J100"/>
  <sheetViews>
    <sheetView workbookViewId="0"/>
  </sheetViews>
  <sheetFormatPr baseColWidth="10" defaultColWidth="11.5703125" defaultRowHeight="12.75" x14ac:dyDescent="0.2"/>
  <cols>
    <col min="1" max="2" width="8.7109375" style="1" customWidth="1"/>
    <col min="3" max="5" width="21.7109375" style="1" customWidth="1"/>
    <col min="6" max="16384" width="11.5703125" style="1"/>
  </cols>
  <sheetData>
    <row r="1" spans="1:5" s="212" customFormat="1" ht="15" x14ac:dyDescent="0.25">
      <c r="A1" s="214" t="s">
        <v>231</v>
      </c>
    </row>
    <row r="2" spans="1:5" x14ac:dyDescent="0.2">
      <c r="A2" s="2"/>
    </row>
    <row r="3" spans="1:5" ht="29.45" customHeight="1" x14ac:dyDescent="0.2">
      <c r="A3" s="221" t="s">
        <v>131</v>
      </c>
      <c r="B3" s="221"/>
      <c r="C3" s="221"/>
      <c r="D3" s="221"/>
      <c r="E3" s="221"/>
    </row>
    <row r="4" spans="1:5" ht="13.9" customHeight="1" x14ac:dyDescent="0.2">
      <c r="A4" s="235" t="s">
        <v>99</v>
      </c>
      <c r="B4" s="235"/>
      <c r="C4" s="235"/>
      <c r="D4" s="235"/>
      <c r="E4" s="235"/>
    </row>
    <row r="5" spans="1:5" x14ac:dyDescent="0.2">
      <c r="A5" s="236" t="s">
        <v>32</v>
      </c>
      <c r="B5" s="236"/>
      <c r="C5" s="236"/>
      <c r="D5" s="236"/>
      <c r="E5" s="236"/>
    </row>
    <row r="6" spans="1:5" x14ac:dyDescent="0.2">
      <c r="A6" s="28"/>
      <c r="B6" s="28"/>
      <c r="C6" s="28"/>
      <c r="D6" s="28"/>
      <c r="E6" s="28"/>
    </row>
    <row r="7" spans="1:5" s="28" customFormat="1" ht="15" x14ac:dyDescent="0.2">
      <c r="A7" s="178"/>
      <c r="B7" s="55"/>
      <c r="C7" s="233" t="s">
        <v>114</v>
      </c>
      <c r="D7" s="233"/>
      <c r="E7" s="234"/>
    </row>
    <row r="8" spans="1:5" ht="15" x14ac:dyDescent="0.2">
      <c r="A8" s="36"/>
      <c r="B8" s="8"/>
      <c r="C8" s="29" t="s">
        <v>37</v>
      </c>
      <c r="D8" s="29" t="s">
        <v>38</v>
      </c>
      <c r="E8" s="179" t="s">
        <v>63</v>
      </c>
    </row>
    <row r="9" spans="1:5" x14ac:dyDescent="0.2">
      <c r="A9" s="37"/>
      <c r="B9" s="58"/>
      <c r="C9" s="116"/>
      <c r="D9" s="116"/>
      <c r="E9" s="49"/>
    </row>
    <row r="10" spans="1:5" x14ac:dyDescent="0.2">
      <c r="A10" s="180">
        <v>2006</v>
      </c>
      <c r="B10" s="59" t="s">
        <v>5</v>
      </c>
      <c r="C10" s="111">
        <v>14145.055983478278</v>
      </c>
      <c r="D10" s="111">
        <v>0</v>
      </c>
      <c r="E10" s="164">
        <v>28000</v>
      </c>
    </row>
    <row r="11" spans="1:5" x14ac:dyDescent="0.2">
      <c r="A11" s="50"/>
      <c r="B11" s="59" t="s">
        <v>6</v>
      </c>
      <c r="C11" s="111">
        <v>35975.325307900101</v>
      </c>
      <c r="D11" s="111">
        <v>28007</v>
      </c>
      <c r="E11" s="164">
        <v>43327</v>
      </c>
    </row>
    <row r="12" spans="1:5" x14ac:dyDescent="0.2">
      <c r="A12" s="50"/>
      <c r="B12" s="59" t="s">
        <v>7</v>
      </c>
      <c r="C12" s="111">
        <v>49773.053417153693</v>
      </c>
      <c r="D12" s="111">
        <v>43333</v>
      </c>
      <c r="E12" s="164">
        <v>57139</v>
      </c>
    </row>
    <row r="13" spans="1:5" x14ac:dyDescent="0.2">
      <c r="A13" s="50"/>
      <c r="B13" s="59" t="s">
        <v>8</v>
      </c>
      <c r="C13" s="111">
        <v>64752.470275207292</v>
      </c>
      <c r="D13" s="111">
        <v>57140</v>
      </c>
      <c r="E13" s="164">
        <v>72500</v>
      </c>
    </row>
    <row r="14" spans="1:5" x14ac:dyDescent="0.2">
      <c r="A14" s="50"/>
      <c r="B14" s="59" t="s">
        <v>9</v>
      </c>
      <c r="C14" s="111">
        <v>80811.166627661194</v>
      </c>
      <c r="D14" s="111">
        <v>72506</v>
      </c>
      <c r="E14" s="164">
        <v>89990</v>
      </c>
    </row>
    <row r="15" spans="1:5" x14ac:dyDescent="0.2">
      <c r="A15" s="50"/>
      <c r="B15" s="59" t="s">
        <v>10</v>
      </c>
      <c r="C15" s="111">
        <v>99318.768331230676</v>
      </c>
      <c r="D15" s="111">
        <v>90000</v>
      </c>
      <c r="E15" s="164">
        <v>110389</v>
      </c>
    </row>
    <row r="16" spans="1:5" x14ac:dyDescent="0.2">
      <c r="A16" s="50"/>
      <c r="B16" s="59" t="s">
        <v>11</v>
      </c>
      <c r="C16" s="111">
        <v>125341.78740494553</v>
      </c>
      <c r="D16" s="111">
        <v>110400</v>
      </c>
      <c r="E16" s="164">
        <v>142000</v>
      </c>
    </row>
    <row r="17" spans="1:5" x14ac:dyDescent="0.2">
      <c r="A17" s="50"/>
      <c r="B17" s="60" t="s">
        <v>12</v>
      </c>
      <c r="C17" s="111">
        <v>166258.10781559933</v>
      </c>
      <c r="D17" s="111">
        <v>142083</v>
      </c>
      <c r="E17" s="164">
        <v>196667</v>
      </c>
    </row>
    <row r="18" spans="1:5" x14ac:dyDescent="0.2">
      <c r="A18" s="50"/>
      <c r="B18" s="60" t="s">
        <v>13</v>
      </c>
      <c r="C18" s="111">
        <v>245515.53050980932</v>
      </c>
      <c r="D18" s="111">
        <v>196725</v>
      </c>
      <c r="E18" s="164">
        <v>314688</v>
      </c>
    </row>
    <row r="19" spans="1:5" x14ac:dyDescent="0.2">
      <c r="A19" s="50"/>
      <c r="B19" s="60" t="s">
        <v>14</v>
      </c>
      <c r="C19" s="111">
        <v>673898.97123730264</v>
      </c>
      <c r="D19" s="111">
        <v>314722</v>
      </c>
      <c r="E19" s="164">
        <v>31000000</v>
      </c>
    </row>
    <row r="20" spans="1:5" x14ac:dyDescent="0.2">
      <c r="A20" s="50"/>
      <c r="B20" s="114" t="s">
        <v>4</v>
      </c>
      <c r="C20" s="111">
        <v>155567.90056296054</v>
      </c>
      <c r="D20" s="111">
        <v>0</v>
      </c>
      <c r="E20" s="164">
        <v>31000000</v>
      </c>
    </row>
    <row r="21" spans="1:5" x14ac:dyDescent="0.2">
      <c r="A21" s="50"/>
      <c r="B21" s="58"/>
      <c r="C21" s="116"/>
      <c r="D21" s="116"/>
      <c r="E21" s="49"/>
    </row>
    <row r="22" spans="1:5" x14ac:dyDescent="0.2">
      <c r="A22" s="50" t="s">
        <v>34</v>
      </c>
      <c r="B22" s="59" t="s">
        <v>5</v>
      </c>
      <c r="C22" s="111">
        <v>12227.995316263552</v>
      </c>
      <c r="D22" s="111">
        <v>0</v>
      </c>
      <c r="E22" s="164">
        <v>30000</v>
      </c>
    </row>
    <row r="23" spans="1:5" x14ac:dyDescent="0.2">
      <c r="A23" s="50"/>
      <c r="B23" s="59" t="s">
        <v>6</v>
      </c>
      <c r="C23" s="111">
        <v>41601.111094788517</v>
      </c>
      <c r="D23" s="111">
        <v>30030</v>
      </c>
      <c r="E23" s="164">
        <v>50000</v>
      </c>
    </row>
    <row r="24" spans="1:5" x14ac:dyDescent="0.2">
      <c r="A24" s="50"/>
      <c r="B24" s="59" t="s">
        <v>7</v>
      </c>
      <c r="C24" s="111">
        <v>58900.819139602027</v>
      </c>
      <c r="D24" s="111">
        <v>50001</v>
      </c>
      <c r="E24" s="164">
        <v>66667</v>
      </c>
    </row>
    <row r="25" spans="1:5" x14ac:dyDescent="0.2">
      <c r="A25" s="50"/>
      <c r="B25" s="59" t="s">
        <v>8</v>
      </c>
      <c r="C25" s="111">
        <v>76176.028053856076</v>
      </c>
      <c r="D25" s="111">
        <v>66675</v>
      </c>
      <c r="E25" s="164">
        <v>84988</v>
      </c>
    </row>
    <row r="26" spans="1:5" x14ac:dyDescent="0.2">
      <c r="A26" s="50"/>
      <c r="B26" s="59" t="s">
        <v>9</v>
      </c>
      <c r="C26" s="111">
        <v>94852.83537621687</v>
      </c>
      <c r="D26" s="111">
        <v>85000</v>
      </c>
      <c r="E26" s="164">
        <v>105000</v>
      </c>
    </row>
    <row r="27" spans="1:5" x14ac:dyDescent="0.2">
      <c r="A27" s="50"/>
      <c r="B27" s="59" t="s">
        <v>10</v>
      </c>
      <c r="C27" s="111">
        <v>118082.20974797527</v>
      </c>
      <c r="D27" s="111">
        <v>105009</v>
      </c>
      <c r="E27" s="164">
        <v>131250</v>
      </c>
    </row>
    <row r="28" spans="1:5" x14ac:dyDescent="0.2">
      <c r="A28" s="50"/>
      <c r="B28" s="59" t="s">
        <v>11</v>
      </c>
      <c r="C28" s="111">
        <v>149173.10373073095</v>
      </c>
      <c r="D28" s="111">
        <v>131272</v>
      </c>
      <c r="E28" s="164">
        <v>168753</v>
      </c>
    </row>
    <row r="29" spans="1:5" x14ac:dyDescent="0.2">
      <c r="A29" s="50"/>
      <c r="B29" s="60" t="s">
        <v>12</v>
      </c>
      <c r="C29" s="111">
        <v>195700.84786982604</v>
      </c>
      <c r="D29" s="111">
        <v>168767</v>
      </c>
      <c r="E29" s="164">
        <v>229933</v>
      </c>
    </row>
    <row r="30" spans="1:5" x14ac:dyDescent="0.2">
      <c r="A30" s="50"/>
      <c r="B30" s="60" t="s">
        <v>13</v>
      </c>
      <c r="C30" s="111">
        <v>289057.40838514967</v>
      </c>
      <c r="D30" s="111">
        <v>230000</v>
      </c>
      <c r="E30" s="164">
        <v>377889</v>
      </c>
    </row>
    <row r="31" spans="1:5" x14ac:dyDescent="0.2">
      <c r="A31" s="50"/>
      <c r="B31" s="60" t="s">
        <v>14</v>
      </c>
      <c r="C31" s="111">
        <v>811965.26256484876</v>
      </c>
      <c r="D31" s="111">
        <v>377943</v>
      </c>
      <c r="E31" s="164">
        <v>5631667</v>
      </c>
    </row>
    <row r="32" spans="1:5" x14ac:dyDescent="0.2">
      <c r="A32" s="50"/>
      <c r="B32" s="114" t="s">
        <v>4</v>
      </c>
      <c r="C32" s="111">
        <v>184690.40883728434</v>
      </c>
      <c r="D32" s="111">
        <v>0</v>
      </c>
      <c r="E32" s="164">
        <v>5631667</v>
      </c>
    </row>
    <row r="33" spans="1:5" x14ac:dyDescent="0.2">
      <c r="A33" s="50"/>
      <c r="B33" s="58"/>
      <c r="C33" s="116"/>
      <c r="D33" s="116"/>
      <c r="E33" s="49"/>
    </row>
    <row r="34" spans="1:5" x14ac:dyDescent="0.2">
      <c r="A34" s="50" t="s">
        <v>35</v>
      </c>
      <c r="B34" s="59" t="s">
        <v>5</v>
      </c>
      <c r="C34" s="111">
        <v>17481.495981623393</v>
      </c>
      <c r="D34" s="111">
        <v>0</v>
      </c>
      <c r="E34" s="164">
        <v>37667</v>
      </c>
    </row>
    <row r="35" spans="1:5" x14ac:dyDescent="0.2">
      <c r="A35" s="50"/>
      <c r="B35" s="59" t="s">
        <v>6</v>
      </c>
      <c r="C35" s="111">
        <v>48788.275909983669</v>
      </c>
      <c r="D35" s="111">
        <v>37686</v>
      </c>
      <c r="E35" s="164">
        <v>59933</v>
      </c>
    </row>
    <row r="36" spans="1:5" x14ac:dyDescent="0.2">
      <c r="A36" s="50"/>
      <c r="B36" s="59" t="s">
        <v>7</v>
      </c>
      <c r="C36" s="111">
        <v>68415.305138374082</v>
      </c>
      <c r="D36" s="111">
        <v>60000</v>
      </c>
      <c r="E36" s="164">
        <v>79240</v>
      </c>
    </row>
    <row r="37" spans="1:5" x14ac:dyDescent="0.2">
      <c r="A37" s="50"/>
      <c r="B37" s="59" t="s">
        <v>8</v>
      </c>
      <c r="C37" s="111">
        <v>88734.80773605658</v>
      </c>
      <c r="D37" s="111">
        <v>79286</v>
      </c>
      <c r="E37" s="164">
        <v>99945</v>
      </c>
    </row>
    <row r="38" spans="1:5" x14ac:dyDescent="0.2">
      <c r="A38" s="50"/>
      <c r="B38" s="59" t="s">
        <v>9</v>
      </c>
      <c r="C38" s="111">
        <v>109804.20477085547</v>
      </c>
      <c r="D38" s="111">
        <v>100000</v>
      </c>
      <c r="E38" s="164">
        <v>121479</v>
      </c>
    </row>
    <row r="39" spans="1:5" x14ac:dyDescent="0.2">
      <c r="A39" s="50"/>
      <c r="B39" s="59" t="s">
        <v>10</v>
      </c>
      <c r="C39" s="111">
        <v>135763.71894273153</v>
      </c>
      <c r="D39" s="111">
        <v>121483</v>
      </c>
      <c r="E39" s="164">
        <v>150000</v>
      </c>
    </row>
    <row r="40" spans="1:5" x14ac:dyDescent="0.2">
      <c r="A40" s="50"/>
      <c r="B40" s="59" t="s">
        <v>11</v>
      </c>
      <c r="C40" s="111">
        <v>169578.49692266723</v>
      </c>
      <c r="D40" s="111">
        <v>150017</v>
      </c>
      <c r="E40" s="164">
        <v>190800</v>
      </c>
    </row>
    <row r="41" spans="1:5" x14ac:dyDescent="0.2">
      <c r="A41" s="50"/>
      <c r="B41" s="60" t="s">
        <v>12</v>
      </c>
      <c r="C41" s="111">
        <v>222138.87198392558</v>
      </c>
      <c r="D41" s="111">
        <v>190806</v>
      </c>
      <c r="E41" s="164">
        <v>261000</v>
      </c>
    </row>
    <row r="42" spans="1:5" x14ac:dyDescent="0.2">
      <c r="A42" s="50"/>
      <c r="B42" s="60" t="s">
        <v>13</v>
      </c>
      <c r="C42" s="111">
        <v>333031.89075097116</v>
      </c>
      <c r="D42" s="111">
        <v>261042</v>
      </c>
      <c r="E42" s="164">
        <v>434000</v>
      </c>
    </row>
    <row r="43" spans="1:5" x14ac:dyDescent="0.2">
      <c r="A43" s="50"/>
      <c r="B43" s="60" t="s">
        <v>14</v>
      </c>
      <c r="C43" s="111">
        <v>879711.68244781054</v>
      </c>
      <c r="D43" s="111">
        <v>434167</v>
      </c>
      <c r="E43" s="164">
        <v>21166667</v>
      </c>
    </row>
    <row r="44" spans="1:5" x14ac:dyDescent="0.2">
      <c r="A44" s="50"/>
      <c r="B44" s="114" t="s">
        <v>4</v>
      </c>
      <c r="C44" s="111">
        <v>207382.30444342332</v>
      </c>
      <c r="D44" s="111">
        <v>0</v>
      </c>
      <c r="E44" s="164">
        <v>21166667</v>
      </c>
    </row>
    <row r="45" spans="1:5" x14ac:dyDescent="0.2">
      <c r="A45" s="50"/>
      <c r="B45" s="58"/>
      <c r="C45" s="116"/>
      <c r="D45" s="116"/>
      <c r="E45" s="49"/>
    </row>
    <row r="46" spans="1:5" x14ac:dyDescent="0.2">
      <c r="A46" s="50" t="s">
        <v>36</v>
      </c>
      <c r="B46" s="59" t="s">
        <v>5</v>
      </c>
      <c r="C46" s="111">
        <v>23058.751810633101</v>
      </c>
      <c r="D46" s="111">
        <v>0</v>
      </c>
      <c r="E46" s="164">
        <v>49950</v>
      </c>
    </row>
    <row r="47" spans="1:5" x14ac:dyDescent="0.2">
      <c r="A47" s="50"/>
      <c r="B47" s="59" t="s">
        <v>6</v>
      </c>
      <c r="C47" s="111">
        <v>61913.150040290129</v>
      </c>
      <c r="D47" s="111">
        <v>50000</v>
      </c>
      <c r="E47" s="164">
        <v>74972</v>
      </c>
    </row>
    <row r="48" spans="1:5" x14ac:dyDescent="0.2">
      <c r="A48" s="50"/>
      <c r="B48" s="59" t="s">
        <v>7</v>
      </c>
      <c r="C48" s="111">
        <v>86087.230033301879</v>
      </c>
      <c r="D48" s="111">
        <v>75000</v>
      </c>
      <c r="E48" s="164">
        <v>99959</v>
      </c>
    </row>
    <row r="49" spans="1:9" x14ac:dyDescent="0.2">
      <c r="A49" s="50"/>
      <c r="B49" s="59" t="s">
        <v>8</v>
      </c>
      <c r="C49" s="111">
        <v>109853.46778306976</v>
      </c>
      <c r="D49" s="111">
        <v>100000</v>
      </c>
      <c r="E49" s="164">
        <v>123611</v>
      </c>
    </row>
    <row r="50" spans="1:9" x14ac:dyDescent="0.2">
      <c r="A50" s="50"/>
      <c r="B50" s="59" t="s">
        <v>9</v>
      </c>
      <c r="C50" s="111">
        <v>137190.66019803804</v>
      </c>
      <c r="D50" s="111">
        <v>123631</v>
      </c>
      <c r="E50" s="164">
        <v>151000</v>
      </c>
    </row>
    <row r="51" spans="1:9" x14ac:dyDescent="0.2">
      <c r="A51" s="50"/>
      <c r="B51" s="59" t="s">
        <v>10</v>
      </c>
      <c r="C51" s="111">
        <v>168670.07212924943</v>
      </c>
      <c r="D51" s="111">
        <v>151029</v>
      </c>
      <c r="E51" s="164">
        <v>187083</v>
      </c>
    </row>
    <row r="52" spans="1:9" x14ac:dyDescent="0.2">
      <c r="A52" s="50"/>
      <c r="B52" s="59" t="s">
        <v>11</v>
      </c>
      <c r="C52" s="111">
        <v>210134.55506539458</v>
      </c>
      <c r="D52" s="111">
        <v>187084</v>
      </c>
      <c r="E52" s="164">
        <v>238334</v>
      </c>
    </row>
    <row r="53" spans="1:9" x14ac:dyDescent="0.2">
      <c r="A53" s="50"/>
      <c r="B53" s="60" t="s">
        <v>12</v>
      </c>
      <c r="C53" s="111">
        <v>277793.30809551961</v>
      </c>
      <c r="D53" s="111">
        <v>238342</v>
      </c>
      <c r="E53" s="164">
        <v>328334</v>
      </c>
    </row>
    <row r="54" spans="1:9" x14ac:dyDescent="0.2">
      <c r="A54" s="50"/>
      <c r="B54" s="60" t="s">
        <v>13</v>
      </c>
      <c r="C54" s="111">
        <v>416532.47053227364</v>
      </c>
      <c r="D54" s="111">
        <v>328455</v>
      </c>
      <c r="E54" s="164">
        <v>549445</v>
      </c>
    </row>
    <row r="55" spans="1:9" x14ac:dyDescent="0.2">
      <c r="A55" s="50"/>
      <c r="B55" s="60" t="s">
        <v>14</v>
      </c>
      <c r="C55" s="111">
        <v>1134196.3259983654</v>
      </c>
      <c r="D55" s="111">
        <v>549458</v>
      </c>
      <c r="E55" s="164">
        <v>16377465</v>
      </c>
    </row>
    <row r="56" spans="1:9" x14ac:dyDescent="0.2">
      <c r="A56" s="50"/>
      <c r="B56" s="114" t="s">
        <v>4</v>
      </c>
      <c r="C56" s="111">
        <v>262758.55260372616</v>
      </c>
      <c r="D56" s="111">
        <v>0</v>
      </c>
      <c r="E56" s="164">
        <v>16377465</v>
      </c>
    </row>
    <row r="57" spans="1:9" x14ac:dyDescent="0.2">
      <c r="A57" s="50"/>
      <c r="B57" s="58"/>
      <c r="C57" s="116"/>
      <c r="D57" s="116"/>
      <c r="E57" s="49"/>
    </row>
    <row r="58" spans="1:9" x14ac:dyDescent="0.2">
      <c r="A58" s="180">
        <v>2015</v>
      </c>
      <c r="B58" s="59" t="s">
        <v>5</v>
      </c>
      <c r="C58" s="111">
        <v>27550.26549537159</v>
      </c>
      <c r="D58" s="111">
        <v>0</v>
      </c>
      <c r="E58" s="164">
        <v>58146</v>
      </c>
      <c r="H58" s="41"/>
      <c r="I58" s="41"/>
    </row>
    <row r="59" spans="1:9" x14ac:dyDescent="0.2">
      <c r="A59" s="50"/>
      <c r="B59" s="59" t="s">
        <v>6</v>
      </c>
      <c r="C59" s="111">
        <v>73637.882551719696</v>
      </c>
      <c r="D59" s="111">
        <v>58150</v>
      </c>
      <c r="E59" s="164">
        <v>88646</v>
      </c>
      <c r="H59" s="41"/>
      <c r="I59" s="41"/>
    </row>
    <row r="60" spans="1:9" x14ac:dyDescent="0.2">
      <c r="A60" s="50"/>
      <c r="B60" s="59" t="s">
        <v>7</v>
      </c>
      <c r="C60" s="111">
        <v>102405.20392703867</v>
      </c>
      <c r="D60" s="111">
        <v>88667</v>
      </c>
      <c r="E60" s="164">
        <v>116805</v>
      </c>
      <c r="H60" s="41"/>
      <c r="I60" s="41"/>
    </row>
    <row r="61" spans="1:9" x14ac:dyDescent="0.2">
      <c r="A61" s="50"/>
      <c r="B61" s="59" t="s">
        <v>8</v>
      </c>
      <c r="C61" s="111">
        <v>130551.87730619159</v>
      </c>
      <c r="D61" s="111">
        <v>116806</v>
      </c>
      <c r="E61" s="164">
        <v>146042</v>
      </c>
      <c r="H61" s="41"/>
      <c r="I61" s="41"/>
    </row>
    <row r="62" spans="1:9" x14ac:dyDescent="0.2">
      <c r="A62" s="50"/>
      <c r="B62" s="59" t="s">
        <v>9</v>
      </c>
      <c r="C62" s="111">
        <v>161758.37226304624</v>
      </c>
      <c r="D62" s="111">
        <v>146050</v>
      </c>
      <c r="E62" s="164">
        <v>179999</v>
      </c>
      <c r="H62" s="41"/>
      <c r="I62" s="41"/>
    </row>
    <row r="63" spans="1:9" x14ac:dyDescent="0.2">
      <c r="A63" s="50"/>
      <c r="B63" s="59" t="s">
        <v>10</v>
      </c>
      <c r="C63" s="111">
        <v>199031.91996598366</v>
      </c>
      <c r="D63" s="111">
        <v>180000</v>
      </c>
      <c r="E63" s="164">
        <v>221979</v>
      </c>
      <c r="H63" s="41"/>
      <c r="I63" s="41"/>
    </row>
    <row r="64" spans="1:9" x14ac:dyDescent="0.2">
      <c r="A64" s="50"/>
      <c r="B64" s="59" t="s">
        <v>11</v>
      </c>
      <c r="C64" s="111">
        <v>249766.58411520845</v>
      </c>
      <c r="D64" s="111">
        <v>222000</v>
      </c>
      <c r="E64" s="164">
        <v>281167</v>
      </c>
      <c r="H64" s="41"/>
      <c r="I64" s="41"/>
    </row>
    <row r="65" spans="1:9" x14ac:dyDescent="0.2">
      <c r="A65" s="50"/>
      <c r="B65" s="60" t="s">
        <v>12</v>
      </c>
      <c r="C65" s="111">
        <v>326377.81710179307</v>
      </c>
      <c r="D65" s="111">
        <v>281250</v>
      </c>
      <c r="E65" s="164">
        <v>381000</v>
      </c>
      <c r="H65" s="41"/>
      <c r="I65" s="41"/>
    </row>
    <row r="66" spans="1:9" x14ac:dyDescent="0.2">
      <c r="A66" s="50"/>
      <c r="B66" s="60" t="s">
        <v>13</v>
      </c>
      <c r="C66" s="111">
        <v>476612.90779652999</v>
      </c>
      <c r="D66" s="111">
        <v>381040</v>
      </c>
      <c r="E66" s="164">
        <v>615000</v>
      </c>
      <c r="H66" s="41"/>
      <c r="I66" s="41"/>
    </row>
    <row r="67" spans="1:9" x14ac:dyDescent="0.2">
      <c r="A67" s="50"/>
      <c r="B67" s="60" t="s">
        <v>14</v>
      </c>
      <c r="C67" s="111">
        <v>1241962.0054934688</v>
      </c>
      <c r="D67" s="111">
        <v>615111</v>
      </c>
      <c r="E67" s="164">
        <v>54967918</v>
      </c>
      <c r="H67" s="41"/>
      <c r="I67" s="41"/>
    </row>
    <row r="68" spans="1:9" x14ac:dyDescent="0.2">
      <c r="A68" s="50"/>
      <c r="B68" s="114" t="s">
        <v>4</v>
      </c>
      <c r="C68" s="111">
        <v>299054.25958355865</v>
      </c>
      <c r="D68" s="111">
        <v>0</v>
      </c>
      <c r="E68" s="164">
        <v>54967918</v>
      </c>
    </row>
    <row r="69" spans="1:9" s="54" customFormat="1" x14ac:dyDescent="0.2">
      <c r="A69" s="50"/>
      <c r="B69" s="58"/>
      <c r="C69" s="116"/>
      <c r="D69" s="116"/>
      <c r="E69" s="49"/>
    </row>
    <row r="70" spans="1:9" s="191" customFormat="1" x14ac:dyDescent="0.2">
      <c r="A70" s="50">
        <v>2017</v>
      </c>
      <c r="B70" s="58" t="s">
        <v>5</v>
      </c>
      <c r="C70" s="111">
        <v>29028.775326009116</v>
      </c>
      <c r="D70" s="111">
        <v>0</v>
      </c>
      <c r="E70" s="164">
        <v>63250</v>
      </c>
    </row>
    <row r="71" spans="1:9" s="191" customFormat="1" x14ac:dyDescent="0.2">
      <c r="A71" s="50"/>
      <c r="B71" s="58" t="s">
        <v>6</v>
      </c>
      <c r="C71" s="111">
        <v>81426.992274787553</v>
      </c>
      <c r="D71" s="111">
        <v>63333</v>
      </c>
      <c r="E71" s="164">
        <v>99985</v>
      </c>
    </row>
    <row r="72" spans="1:9" s="191" customFormat="1" x14ac:dyDescent="0.2">
      <c r="A72" s="50"/>
      <c r="B72" s="58" t="s">
        <v>7</v>
      </c>
      <c r="C72" s="111">
        <v>114322.88606071069</v>
      </c>
      <c r="D72" s="111">
        <v>100000</v>
      </c>
      <c r="E72" s="164">
        <v>132500</v>
      </c>
    </row>
    <row r="73" spans="1:9" s="191" customFormat="1" x14ac:dyDescent="0.2">
      <c r="A73" s="50"/>
      <c r="B73" s="58" t="s">
        <v>8</v>
      </c>
      <c r="C73" s="111">
        <v>147735.35820612419</v>
      </c>
      <c r="D73" s="111">
        <v>132550</v>
      </c>
      <c r="E73" s="164">
        <v>165000</v>
      </c>
    </row>
    <row r="74" spans="1:9" s="191" customFormat="1" x14ac:dyDescent="0.2">
      <c r="A74" s="50"/>
      <c r="B74" s="58" t="s">
        <v>9</v>
      </c>
      <c r="C74" s="111">
        <v>184112.79627467977</v>
      </c>
      <c r="D74" s="111">
        <v>165033</v>
      </c>
      <c r="E74" s="164">
        <v>201300</v>
      </c>
    </row>
    <row r="75" spans="1:9" s="191" customFormat="1" x14ac:dyDescent="0.2">
      <c r="A75" s="50"/>
      <c r="B75" s="58" t="s">
        <v>10</v>
      </c>
      <c r="C75" s="111">
        <v>227114.96787809604</v>
      </c>
      <c r="D75" s="111">
        <v>201301</v>
      </c>
      <c r="E75" s="164">
        <v>253300</v>
      </c>
    </row>
    <row r="76" spans="1:9" s="191" customFormat="1" x14ac:dyDescent="0.2">
      <c r="A76" s="50"/>
      <c r="B76" s="58" t="s">
        <v>11</v>
      </c>
      <c r="C76" s="111">
        <v>286208.21525178821</v>
      </c>
      <c r="D76" s="111">
        <v>253333</v>
      </c>
      <c r="E76" s="164">
        <v>321834</v>
      </c>
    </row>
    <row r="77" spans="1:9" s="191" customFormat="1" x14ac:dyDescent="0.2">
      <c r="A77" s="50"/>
      <c r="B77" s="58" t="s">
        <v>12</v>
      </c>
      <c r="C77" s="111">
        <v>372244.94500697294</v>
      </c>
      <c r="D77" s="111">
        <v>321867</v>
      </c>
      <c r="E77" s="164">
        <v>433332</v>
      </c>
    </row>
    <row r="78" spans="1:9" s="191" customFormat="1" x14ac:dyDescent="0.2">
      <c r="A78" s="50"/>
      <c r="B78" s="58" t="s">
        <v>13</v>
      </c>
      <c r="C78" s="111">
        <v>544606.82418291026</v>
      </c>
      <c r="D78" s="111">
        <v>433333</v>
      </c>
      <c r="E78" s="164">
        <v>704754</v>
      </c>
    </row>
    <row r="79" spans="1:9" s="191" customFormat="1" x14ac:dyDescent="0.2">
      <c r="A79" s="50"/>
      <c r="B79" s="58" t="s">
        <v>14</v>
      </c>
      <c r="C79" s="111">
        <v>1459022.7385597227</v>
      </c>
      <c r="D79" s="111">
        <v>704833</v>
      </c>
      <c r="E79" s="164">
        <v>48898332</v>
      </c>
    </row>
    <row r="80" spans="1:9" s="191" customFormat="1" x14ac:dyDescent="0.2">
      <c r="A80" s="50"/>
      <c r="B80" s="58" t="s">
        <v>4</v>
      </c>
      <c r="C80" s="111">
        <v>344825.25614038442</v>
      </c>
      <c r="D80" s="111">
        <v>0</v>
      </c>
      <c r="E80" s="164">
        <v>48898332</v>
      </c>
    </row>
    <row r="81" spans="1:10" s="191" customFormat="1" x14ac:dyDescent="0.2">
      <c r="A81" s="50"/>
      <c r="B81" s="58"/>
      <c r="C81" s="116"/>
      <c r="D81" s="116"/>
      <c r="E81" s="49"/>
    </row>
    <row r="82" spans="1:10" s="54" customFormat="1" x14ac:dyDescent="0.2">
      <c r="A82" s="180">
        <v>2020</v>
      </c>
      <c r="B82" s="59" t="s">
        <v>5</v>
      </c>
      <c r="C82" s="192">
        <v>4136.3099854275033</v>
      </c>
      <c r="D82" s="192">
        <v>0</v>
      </c>
      <c r="E82" s="193">
        <v>26250</v>
      </c>
    </row>
    <row r="83" spans="1:10" s="54" customFormat="1" x14ac:dyDescent="0.2">
      <c r="A83" s="50"/>
      <c r="B83" s="59" t="s">
        <v>6</v>
      </c>
      <c r="C83" s="192">
        <v>55063.619017424455</v>
      </c>
      <c r="D83" s="192">
        <v>26333</v>
      </c>
      <c r="E83" s="193">
        <v>78094</v>
      </c>
    </row>
    <row r="84" spans="1:10" s="54" customFormat="1" x14ac:dyDescent="0.2">
      <c r="A84" s="50"/>
      <c r="B84" s="59" t="s">
        <v>7</v>
      </c>
      <c r="C84" s="192">
        <v>97267.006622637346</v>
      </c>
      <c r="D84" s="192">
        <v>78125</v>
      </c>
      <c r="E84" s="193">
        <v>116111</v>
      </c>
    </row>
    <row r="85" spans="1:10" s="54" customFormat="1" x14ac:dyDescent="0.2">
      <c r="A85" s="50"/>
      <c r="B85" s="59" t="s">
        <v>8</v>
      </c>
      <c r="C85" s="192">
        <v>134676.95299551342</v>
      </c>
      <c r="D85" s="192">
        <v>116115</v>
      </c>
      <c r="E85" s="193">
        <v>152000</v>
      </c>
    </row>
    <row r="86" spans="1:10" s="54" customFormat="1" x14ac:dyDescent="0.2">
      <c r="A86" s="50"/>
      <c r="B86" s="59" t="s">
        <v>9</v>
      </c>
      <c r="C86" s="192">
        <v>176881.80911911358</v>
      </c>
      <c r="D86" s="192">
        <v>152020</v>
      </c>
      <c r="E86" s="193">
        <v>200000</v>
      </c>
    </row>
    <row r="87" spans="1:10" s="54" customFormat="1" x14ac:dyDescent="0.2">
      <c r="A87" s="50"/>
      <c r="B87" s="59" t="s">
        <v>10</v>
      </c>
      <c r="C87" s="192">
        <v>226065.73407588634</v>
      </c>
      <c r="D87" s="192">
        <v>200146</v>
      </c>
      <c r="E87" s="193">
        <v>250000</v>
      </c>
    </row>
    <row r="88" spans="1:10" s="54" customFormat="1" x14ac:dyDescent="0.2">
      <c r="A88" s="50"/>
      <c r="B88" s="59" t="s">
        <v>11</v>
      </c>
      <c r="C88" s="192">
        <v>290157.23956909357</v>
      </c>
      <c r="D88" s="192">
        <v>250056</v>
      </c>
      <c r="E88" s="193">
        <v>333333</v>
      </c>
    </row>
    <row r="89" spans="1:10" s="54" customFormat="1" x14ac:dyDescent="0.2">
      <c r="A89" s="50"/>
      <c r="B89" s="60" t="s">
        <v>12</v>
      </c>
      <c r="C89" s="192">
        <v>397822.4246507939</v>
      </c>
      <c r="D89" s="192">
        <v>333334</v>
      </c>
      <c r="E89" s="193">
        <v>475000</v>
      </c>
    </row>
    <row r="90" spans="1:10" s="54" customFormat="1" x14ac:dyDescent="0.2">
      <c r="A90" s="50"/>
      <c r="B90" s="60" t="s">
        <v>13</v>
      </c>
      <c r="C90" s="192">
        <v>612756.17249190004</v>
      </c>
      <c r="D90" s="192">
        <v>475070</v>
      </c>
      <c r="E90" s="193">
        <v>804167</v>
      </c>
    </row>
    <row r="91" spans="1:10" s="54" customFormat="1" x14ac:dyDescent="0.2">
      <c r="A91" s="50"/>
      <c r="B91" s="60" t="s">
        <v>14</v>
      </c>
      <c r="C91" s="192">
        <v>1617206.2347936372</v>
      </c>
      <c r="D91" s="192">
        <v>804500</v>
      </c>
      <c r="E91" s="193">
        <v>225200000</v>
      </c>
    </row>
    <row r="92" spans="1:10" s="54" customFormat="1" x14ac:dyDescent="0.2">
      <c r="A92" s="50"/>
      <c r="B92" s="114" t="s">
        <v>4</v>
      </c>
      <c r="C92" s="192">
        <v>359791.04385994247</v>
      </c>
      <c r="D92" s="192">
        <v>0</v>
      </c>
      <c r="E92" s="193">
        <v>225200000</v>
      </c>
    </row>
    <row r="93" spans="1:10" x14ac:dyDescent="0.2">
      <c r="A93" s="36"/>
      <c r="B93" s="8"/>
      <c r="C93" s="8"/>
      <c r="D93" s="8"/>
      <c r="E93" s="35"/>
    </row>
    <row r="94" spans="1:10" s="27" customFormat="1" ht="72.599999999999994" customHeight="1" x14ac:dyDescent="0.2">
      <c r="A94" s="218" t="s">
        <v>65</v>
      </c>
      <c r="B94" s="218"/>
      <c r="C94" s="218"/>
      <c r="D94" s="218"/>
      <c r="E94" s="218"/>
    </row>
    <row r="95" spans="1:10" s="28" customFormat="1" ht="20.25" customHeight="1" x14ac:dyDescent="0.2">
      <c r="A95" s="224" t="s">
        <v>64</v>
      </c>
      <c r="B95" s="224"/>
      <c r="C95" s="224"/>
      <c r="D95" s="224"/>
      <c r="E95" s="224"/>
    </row>
    <row r="96" spans="1:10" ht="13.9" customHeight="1" x14ac:dyDescent="0.2">
      <c r="A96" s="220" t="s">
        <v>224</v>
      </c>
      <c r="B96" s="220"/>
      <c r="C96" s="220"/>
      <c r="D96" s="220"/>
      <c r="E96" s="220"/>
      <c r="F96" s="220"/>
      <c r="G96" s="220"/>
      <c r="H96" s="220"/>
      <c r="I96" s="220"/>
      <c r="J96" s="211"/>
    </row>
    <row r="97" spans="1:10" ht="13.9" customHeight="1" x14ac:dyDescent="0.2">
      <c r="A97" s="220" t="s">
        <v>225</v>
      </c>
      <c r="B97" s="220"/>
      <c r="C97" s="220"/>
      <c r="D97" s="220"/>
      <c r="E97" s="220"/>
      <c r="F97" s="220"/>
      <c r="G97" s="220"/>
      <c r="H97" s="220"/>
      <c r="I97" s="220"/>
      <c r="J97" s="213"/>
    </row>
    <row r="98" spans="1:10" ht="54.6" customHeight="1" x14ac:dyDescent="0.2">
      <c r="A98" s="220" t="s">
        <v>223</v>
      </c>
      <c r="B98" s="220"/>
      <c r="C98" s="220"/>
      <c r="D98" s="220"/>
      <c r="E98" s="220"/>
      <c r="F98" s="220"/>
      <c r="G98" s="220"/>
      <c r="H98" s="220"/>
      <c r="I98" s="220"/>
      <c r="J98" s="211"/>
    </row>
    <row r="99" spans="1:10" ht="55.5" customHeight="1" x14ac:dyDescent="0.2">
      <c r="A99" s="220" t="s">
        <v>229</v>
      </c>
      <c r="B99" s="220"/>
      <c r="C99" s="220"/>
      <c r="D99" s="220"/>
      <c r="E99" s="220"/>
      <c r="F99" s="220"/>
      <c r="G99" s="220"/>
      <c r="H99" s="220"/>
      <c r="I99" s="220"/>
      <c r="J99" s="211"/>
    </row>
    <row r="100" spans="1:10" x14ac:dyDescent="0.2">
      <c r="A100" s="220" t="s">
        <v>228</v>
      </c>
      <c r="B100" s="220"/>
      <c r="C100" s="220"/>
      <c r="D100" s="220"/>
      <c r="E100" s="220"/>
      <c r="F100" s="220"/>
      <c r="G100" s="220"/>
      <c r="H100" s="220"/>
      <c r="I100" s="220"/>
    </row>
  </sheetData>
  <mergeCells count="11">
    <mergeCell ref="A100:I100"/>
    <mergeCell ref="A95:E95"/>
    <mergeCell ref="C7:E7"/>
    <mergeCell ref="A3:E3"/>
    <mergeCell ref="A4:E4"/>
    <mergeCell ref="A5:E5"/>
    <mergeCell ref="A94:E94"/>
    <mergeCell ref="A96:I96"/>
    <mergeCell ref="A97:I97"/>
    <mergeCell ref="A98:I98"/>
    <mergeCell ref="A99:I99"/>
  </mergeCells>
  <hyperlinks>
    <hyperlink ref="A1" location="Indice!A1" display="Indice" xr:uid="{F927B01D-7B75-4753-B2BB-D32F9BAD0E65}"/>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V150"/>
  <sheetViews>
    <sheetView workbookViewId="0"/>
  </sheetViews>
  <sheetFormatPr baseColWidth="10" defaultColWidth="11.5703125" defaultRowHeight="12.75" x14ac:dyDescent="0.2"/>
  <cols>
    <col min="1" max="1" width="19.28515625" style="1" customWidth="1"/>
    <col min="2" max="2" width="8.7109375" style="1" customWidth="1"/>
    <col min="3" max="3" width="12.28515625" style="44" customWidth="1"/>
    <col min="4" max="4" width="11.5703125" style="1" customWidth="1"/>
    <col min="5" max="8" width="11.5703125" style="1"/>
    <col min="9" max="9" width="11.5703125" style="186"/>
    <col min="10" max="11" width="11.5703125" style="1"/>
    <col min="12" max="12" width="19.28515625" style="1" customWidth="1"/>
    <col min="13" max="13" width="8.7109375" style="1" customWidth="1"/>
    <col min="14" max="14" width="12.28515625" style="1" customWidth="1"/>
    <col min="15" max="15" width="13" style="1" bestFit="1" customWidth="1"/>
    <col min="16" max="19" width="11.5703125" style="1"/>
    <col min="20" max="20" width="11.5703125" style="186"/>
    <col min="21" max="16384" width="11.5703125" style="1"/>
  </cols>
  <sheetData>
    <row r="1" spans="1:22" s="212" customFormat="1" ht="15" x14ac:dyDescent="0.25">
      <c r="A1" s="214" t="s">
        <v>231</v>
      </c>
    </row>
    <row r="2" spans="1:22" ht="15" customHeight="1" x14ac:dyDescent="0.2">
      <c r="A2" s="2"/>
    </row>
    <row r="3" spans="1:22" ht="15" customHeight="1" x14ac:dyDescent="0.2">
      <c r="A3" s="221" t="s">
        <v>152</v>
      </c>
      <c r="B3" s="221"/>
      <c r="C3" s="221"/>
      <c r="D3" s="221"/>
      <c r="E3" s="221"/>
      <c r="F3" s="221"/>
      <c r="G3" s="221"/>
      <c r="H3" s="221"/>
      <c r="I3" s="221"/>
      <c r="J3" s="221"/>
      <c r="L3" s="221" t="s">
        <v>152</v>
      </c>
      <c r="M3" s="221"/>
      <c r="N3" s="221"/>
      <c r="O3" s="221"/>
      <c r="P3" s="221"/>
      <c r="Q3" s="221"/>
      <c r="R3" s="221"/>
      <c r="S3" s="221"/>
      <c r="T3" s="221"/>
      <c r="U3" s="221"/>
    </row>
    <row r="4" spans="1:22" s="117" customFormat="1" ht="15" customHeight="1" x14ac:dyDescent="0.2">
      <c r="A4" s="221" t="s">
        <v>189</v>
      </c>
      <c r="B4" s="221"/>
      <c r="C4" s="221"/>
      <c r="D4" s="221"/>
      <c r="E4" s="221"/>
      <c r="F4" s="221"/>
      <c r="G4" s="221"/>
      <c r="H4" s="221"/>
      <c r="I4" s="221"/>
      <c r="J4" s="221"/>
      <c r="L4" s="221" t="s">
        <v>189</v>
      </c>
      <c r="M4" s="221"/>
      <c r="N4" s="221"/>
      <c r="O4" s="221"/>
      <c r="P4" s="221"/>
      <c r="Q4" s="221"/>
      <c r="R4" s="221"/>
      <c r="S4" s="221"/>
      <c r="T4" s="221"/>
      <c r="U4" s="221"/>
    </row>
    <row r="5" spans="1:22" ht="15" customHeight="1" x14ac:dyDescent="0.2">
      <c r="A5" s="224" t="s">
        <v>32</v>
      </c>
      <c r="B5" s="224"/>
      <c r="C5" s="224"/>
      <c r="D5" s="224"/>
      <c r="E5" s="224"/>
      <c r="F5" s="224"/>
      <c r="G5" s="224"/>
      <c r="H5" s="224"/>
      <c r="I5" s="224"/>
      <c r="J5" s="224"/>
      <c r="L5" s="224" t="s">
        <v>219</v>
      </c>
      <c r="M5" s="224"/>
      <c r="N5" s="224"/>
      <c r="O5" s="224"/>
      <c r="P5" s="224"/>
      <c r="Q5" s="224"/>
      <c r="R5" s="224"/>
      <c r="S5" s="224"/>
      <c r="T5" s="224"/>
      <c r="U5" s="224"/>
    </row>
    <row r="6" spans="1:22" ht="15" customHeight="1" x14ac:dyDescent="0.2">
      <c r="A6" s="7"/>
      <c r="B6" s="7"/>
      <c r="C6" s="7"/>
      <c r="D6" s="7"/>
      <c r="E6" s="7"/>
      <c r="F6" s="7"/>
      <c r="G6" s="7"/>
      <c r="H6" s="3"/>
      <c r="I6" s="183"/>
      <c r="L6" s="11"/>
      <c r="M6" s="11"/>
      <c r="N6" s="43"/>
      <c r="O6" s="11"/>
      <c r="P6" s="11"/>
      <c r="Q6" s="11"/>
      <c r="R6" s="11"/>
    </row>
    <row r="7" spans="1:22" ht="15" customHeight="1" x14ac:dyDescent="0.2">
      <c r="A7" s="118"/>
      <c r="B7" s="4"/>
      <c r="C7" s="4"/>
      <c r="D7" s="5">
        <v>2006</v>
      </c>
      <c r="E7" s="5">
        <v>2009</v>
      </c>
      <c r="F7" s="5">
        <v>2011</v>
      </c>
      <c r="G7" s="5">
        <v>2013</v>
      </c>
      <c r="H7" s="5">
        <v>2015</v>
      </c>
      <c r="I7" s="5">
        <v>2017</v>
      </c>
      <c r="J7" s="119">
        <v>2020</v>
      </c>
      <c r="L7" s="118"/>
      <c r="M7" s="4"/>
      <c r="N7" s="4"/>
      <c r="O7" s="5">
        <v>2006</v>
      </c>
      <c r="P7" s="5">
        <v>2009</v>
      </c>
      <c r="Q7" s="5">
        <v>2011</v>
      </c>
      <c r="R7" s="5">
        <v>2013</v>
      </c>
      <c r="S7" s="5">
        <v>2015</v>
      </c>
      <c r="T7" s="5">
        <v>2017</v>
      </c>
      <c r="U7" s="119">
        <v>2020</v>
      </c>
    </row>
    <row r="8" spans="1:22" ht="15" customHeight="1" x14ac:dyDescent="0.2">
      <c r="A8" s="91"/>
      <c r="B8" s="113"/>
      <c r="C8" s="113"/>
      <c r="D8" s="113"/>
      <c r="E8" s="113"/>
      <c r="F8" s="113"/>
      <c r="G8" s="113"/>
      <c r="H8" s="113"/>
      <c r="I8" s="184"/>
      <c r="J8" s="49"/>
      <c r="L8" s="91"/>
      <c r="M8" s="184"/>
      <c r="N8" s="184"/>
      <c r="O8" s="184"/>
      <c r="P8" s="184"/>
      <c r="Q8" s="184"/>
      <c r="R8" s="184"/>
      <c r="S8" s="116"/>
      <c r="T8" s="116"/>
      <c r="U8" s="49"/>
    </row>
    <row r="9" spans="1:22" ht="15" customHeight="1" x14ac:dyDescent="0.2">
      <c r="A9" s="57" t="s">
        <v>39</v>
      </c>
      <c r="B9" s="10" t="s">
        <v>130</v>
      </c>
      <c r="C9" s="97" t="s">
        <v>98</v>
      </c>
      <c r="D9" s="123">
        <v>453203.59</v>
      </c>
      <c r="E9" s="123">
        <v>510603.42</v>
      </c>
      <c r="F9" s="124">
        <v>548214.54621608951</v>
      </c>
      <c r="G9" s="123">
        <v>667035.91</v>
      </c>
      <c r="H9" s="124">
        <v>744604.96347345936</v>
      </c>
      <c r="I9" s="124">
        <v>812910.30604471988</v>
      </c>
      <c r="J9" s="188">
        <v>776512.22374308237</v>
      </c>
      <c r="K9" s="117"/>
      <c r="L9" s="57" t="s">
        <v>39</v>
      </c>
      <c r="M9" s="10" t="s">
        <v>130</v>
      </c>
      <c r="N9" s="97" t="s">
        <v>98</v>
      </c>
      <c r="O9" s="123">
        <f>+'1'!B$30*D9</f>
        <v>722406.52246000001</v>
      </c>
      <c r="P9" s="123">
        <f>+'1'!C$30*E9</f>
        <v>711781.16748000006</v>
      </c>
      <c r="Q9" s="123">
        <f>+'1'!D$30*F9</f>
        <v>717064.62645064516</v>
      </c>
      <c r="R9" s="123">
        <f>+'1'!E$30*G9</f>
        <v>834461.92340999993</v>
      </c>
      <c r="S9" s="123">
        <f>+'1'!F$30*H9</f>
        <v>848105.05339627026</v>
      </c>
      <c r="T9" s="123">
        <f>+'1'!G$30*I9</f>
        <v>882820.59236456582</v>
      </c>
      <c r="U9" s="127">
        <f>+'1'!H$30*J9</f>
        <v>776512.22374308237</v>
      </c>
      <c r="V9" s="117"/>
    </row>
    <row r="10" spans="1:22" s="44" customFormat="1" ht="15" customHeight="1" x14ac:dyDescent="0.2">
      <c r="A10" s="91"/>
      <c r="B10" s="10"/>
      <c r="C10" s="97" t="s">
        <v>66</v>
      </c>
      <c r="D10" s="123">
        <v>9478.0571</v>
      </c>
      <c r="E10" s="123">
        <v>11029.784</v>
      </c>
      <c r="F10" s="123">
        <v>11927.08</v>
      </c>
      <c r="G10" s="123">
        <v>12265.569</v>
      </c>
      <c r="H10" s="123">
        <v>11312.09</v>
      </c>
      <c r="I10" s="123">
        <v>13786.931537813836</v>
      </c>
      <c r="J10" s="188">
        <v>12347.432238444142</v>
      </c>
      <c r="K10" s="117"/>
      <c r="L10" s="91"/>
      <c r="M10" s="10"/>
      <c r="N10" s="97" t="s">
        <v>66</v>
      </c>
      <c r="O10" s="123">
        <f>+'1'!B$30*D10</f>
        <v>15108.023017399999</v>
      </c>
      <c r="P10" s="123">
        <f>+'1'!C$30*E10</f>
        <v>15375.518896000001</v>
      </c>
      <c r="Q10" s="123">
        <f>+'1'!D$30*F10</f>
        <v>15600.620640000001</v>
      </c>
      <c r="R10" s="123">
        <f>+'1'!E$30*G10</f>
        <v>15344.226818999998</v>
      </c>
      <c r="S10" s="123">
        <f>+'1'!F$30*H10</f>
        <v>12884.470510000001</v>
      </c>
      <c r="T10" s="123">
        <f>+'1'!G$30*I10</f>
        <v>14972.607650065827</v>
      </c>
      <c r="U10" s="127">
        <f>+'1'!H$30*J10</f>
        <v>12347.432238444142</v>
      </c>
      <c r="V10" s="117"/>
    </row>
    <row r="11" spans="1:22" ht="15" customHeight="1" x14ac:dyDescent="0.2">
      <c r="A11" s="91"/>
      <c r="B11" s="10" t="s">
        <v>67</v>
      </c>
      <c r="C11" s="97" t="s">
        <v>98</v>
      </c>
      <c r="D11" s="123">
        <v>246865</v>
      </c>
      <c r="E11" s="123">
        <v>272662.09999999998</v>
      </c>
      <c r="F11" s="124">
        <v>324879.11089286982</v>
      </c>
      <c r="G11" s="123">
        <v>374570.14</v>
      </c>
      <c r="H11" s="124">
        <v>437504.17188752984</v>
      </c>
      <c r="I11" s="124">
        <v>529074.21882212674</v>
      </c>
      <c r="J11" s="188">
        <v>511452.12412493088</v>
      </c>
      <c r="K11" s="117"/>
      <c r="L11" s="91"/>
      <c r="M11" s="10" t="s">
        <v>67</v>
      </c>
      <c r="N11" s="97" t="s">
        <v>98</v>
      </c>
      <c r="O11" s="123">
        <f>+'1'!B$30*D11</f>
        <v>393502.80999999994</v>
      </c>
      <c r="P11" s="123">
        <f>+'1'!C$30*E11</f>
        <v>380090.96740000002</v>
      </c>
      <c r="Q11" s="123">
        <f>+'1'!D$30*F11</f>
        <v>424941.87704787374</v>
      </c>
      <c r="R11" s="123">
        <f>+'1'!E$30*G11</f>
        <v>468587.24513999996</v>
      </c>
      <c r="S11" s="123">
        <f>+'1'!F$30*H11</f>
        <v>498317.2517798965</v>
      </c>
      <c r="T11" s="123">
        <f>+'1'!G$30*I11</f>
        <v>574574.6016408297</v>
      </c>
      <c r="U11" s="127">
        <f>+'1'!H$30*J11</f>
        <v>511452.12412493088</v>
      </c>
      <c r="V11" s="117"/>
    </row>
    <row r="12" spans="1:22" s="44" customFormat="1" ht="15" customHeight="1" x14ac:dyDescent="0.2">
      <c r="A12" s="91"/>
      <c r="B12" s="10"/>
      <c r="C12" s="97" t="s">
        <v>66</v>
      </c>
      <c r="D12" s="123">
        <v>9795.6450999999997</v>
      </c>
      <c r="E12" s="123">
        <v>14470.058000000001</v>
      </c>
      <c r="F12" s="123">
        <v>8839.06</v>
      </c>
      <c r="G12" s="123">
        <v>9233.5809000000008</v>
      </c>
      <c r="H12" s="123">
        <v>9095.723</v>
      </c>
      <c r="I12" s="123">
        <v>41833.206371377979</v>
      </c>
      <c r="J12" s="188">
        <v>26285.316643911672</v>
      </c>
      <c r="K12" s="117"/>
      <c r="L12" s="91"/>
      <c r="M12" s="10"/>
      <c r="N12" s="97" t="s">
        <v>66</v>
      </c>
      <c r="O12" s="123">
        <f>+'1'!B$30*D12</f>
        <v>15614.258289399999</v>
      </c>
      <c r="P12" s="123">
        <f>+'1'!C$30*E12</f>
        <v>20171.260852000003</v>
      </c>
      <c r="Q12" s="123">
        <f>+'1'!D$30*F12</f>
        <v>11561.49048</v>
      </c>
      <c r="R12" s="123">
        <f>+'1'!E$30*G12</f>
        <v>11551.209705900001</v>
      </c>
      <c r="S12" s="123">
        <f>+'1'!F$30*H12</f>
        <v>10360.028496999999</v>
      </c>
      <c r="T12" s="123">
        <f>+'1'!G$30*I12</f>
        <v>45430.862119316487</v>
      </c>
      <c r="U12" s="127">
        <f>+'1'!H$30*J12</f>
        <v>26285.316643911672</v>
      </c>
      <c r="V12" s="117"/>
    </row>
    <row r="13" spans="1:22" ht="15" customHeight="1" x14ac:dyDescent="0.2">
      <c r="A13" s="91"/>
      <c r="B13" s="10" t="s">
        <v>4</v>
      </c>
      <c r="C13" s="97" t="s">
        <v>98</v>
      </c>
      <c r="D13" s="98">
        <v>426118.55236650899</v>
      </c>
      <c r="E13" s="98">
        <v>479517.01121142501</v>
      </c>
      <c r="F13" s="98">
        <v>519301.38695240102</v>
      </c>
      <c r="G13" s="98">
        <v>629330.49432840571</v>
      </c>
      <c r="H13" s="98">
        <v>704588.22684647271</v>
      </c>
      <c r="I13" s="98">
        <v>776998.63075223472</v>
      </c>
      <c r="J13" s="187">
        <f>+'1'!I9</f>
        <v>746864.71824716497</v>
      </c>
      <c r="K13" s="117"/>
      <c r="L13" s="91"/>
      <c r="M13" s="10" t="s">
        <v>4</v>
      </c>
      <c r="N13" s="97" t="s">
        <v>98</v>
      </c>
      <c r="O13" s="123">
        <f>+'1'!B$30*D13</f>
        <v>679232.9724722153</v>
      </c>
      <c r="P13" s="123">
        <f>+'1'!C$30*E13</f>
        <v>668446.71362872655</v>
      </c>
      <c r="Q13" s="123">
        <f>+'1'!D$30*F13</f>
        <v>679246.21413374052</v>
      </c>
      <c r="R13" s="123">
        <f>+'1'!E$30*G13</f>
        <v>787292.44840483542</v>
      </c>
      <c r="S13" s="123">
        <f>+'1'!F$30*H13</f>
        <v>802525.99037813244</v>
      </c>
      <c r="T13" s="123">
        <f>+'1'!G$30*I13</f>
        <v>843820.51299692702</v>
      </c>
      <c r="U13" s="127">
        <f>+'1'!H$30*J13</f>
        <v>746864.71824716497</v>
      </c>
      <c r="V13" s="117"/>
    </row>
    <row r="14" spans="1:22" s="44" customFormat="1" ht="15" customHeight="1" x14ac:dyDescent="0.2">
      <c r="A14" s="91"/>
      <c r="B14" s="10"/>
      <c r="C14" s="97" t="s">
        <v>66</v>
      </c>
      <c r="D14" s="98">
        <v>8399.3150000000005</v>
      </c>
      <c r="E14" s="98">
        <v>9718.3469999999998</v>
      </c>
      <c r="F14" s="98">
        <v>10426.06</v>
      </c>
      <c r="G14" s="98">
        <v>10758.22</v>
      </c>
      <c r="H14" s="98">
        <v>9991.42</v>
      </c>
      <c r="I14" s="98">
        <v>13172.282636053487</v>
      </c>
      <c r="J14" s="187">
        <f>+'1'!I10</f>
        <v>11403.626880974009</v>
      </c>
      <c r="K14" s="117"/>
      <c r="L14" s="91"/>
      <c r="M14" s="10"/>
      <c r="N14" s="97" t="s">
        <v>66</v>
      </c>
      <c r="O14" s="123">
        <f>+'1'!B$30*D14</f>
        <v>13388.508109999999</v>
      </c>
      <c r="P14" s="123">
        <f>+'1'!C$30*E14</f>
        <v>13547.375718000001</v>
      </c>
      <c r="Q14" s="123">
        <f>+'1'!D$30*F14</f>
        <v>13637.286480000001</v>
      </c>
      <c r="R14" s="123">
        <f>+'1'!E$30*G14</f>
        <v>13458.533219999998</v>
      </c>
      <c r="S14" s="123">
        <f>+'1'!F$30*H14</f>
        <v>11380.22738</v>
      </c>
      <c r="T14" s="123">
        <f>+'1'!G$30*I14</f>
        <v>14305.098942754088</v>
      </c>
      <c r="U14" s="127">
        <f>+'1'!H$30*J14</f>
        <v>11403.626880974009</v>
      </c>
      <c r="V14" s="117"/>
    </row>
    <row r="15" spans="1:22" ht="15" customHeight="1" x14ac:dyDescent="0.2">
      <c r="A15" s="91"/>
      <c r="B15" s="92"/>
      <c r="C15" s="92"/>
      <c r="D15" s="126"/>
      <c r="E15" s="124"/>
      <c r="F15" s="124"/>
      <c r="G15" s="124"/>
      <c r="H15" s="124"/>
      <c r="I15" s="124"/>
      <c r="J15" s="188"/>
      <c r="K15" s="117"/>
      <c r="L15" s="91"/>
      <c r="M15" s="92"/>
      <c r="N15" s="92"/>
      <c r="O15" s="123"/>
      <c r="P15" s="123"/>
      <c r="Q15" s="123"/>
      <c r="R15" s="123"/>
      <c r="S15" s="123"/>
      <c r="T15" s="123"/>
      <c r="U15" s="127"/>
      <c r="V15" s="117"/>
    </row>
    <row r="16" spans="1:22" ht="15" customHeight="1" x14ac:dyDescent="0.2">
      <c r="A16" s="57" t="s">
        <v>40</v>
      </c>
      <c r="B16" s="10" t="s">
        <v>130</v>
      </c>
      <c r="C16" s="97" t="s">
        <v>98</v>
      </c>
      <c r="D16" s="123">
        <v>524380.73</v>
      </c>
      <c r="E16" s="123">
        <v>601035.17000000004</v>
      </c>
      <c r="F16" s="124">
        <v>645088.86231858027</v>
      </c>
      <c r="G16" s="123">
        <v>778811.91</v>
      </c>
      <c r="H16" s="124">
        <v>880223.1317500514</v>
      </c>
      <c r="I16" s="124">
        <v>959803.28934371227</v>
      </c>
      <c r="J16" s="188">
        <v>952523.56110001716</v>
      </c>
      <c r="K16" s="117"/>
      <c r="L16" s="57" t="s">
        <v>40</v>
      </c>
      <c r="M16" s="10" t="s">
        <v>130</v>
      </c>
      <c r="N16" s="97" t="s">
        <v>98</v>
      </c>
      <c r="O16" s="123">
        <f>+'1'!B$30*D16</f>
        <v>835862.88361999986</v>
      </c>
      <c r="P16" s="123">
        <f>+'1'!C$30*E16</f>
        <v>837843.02698000008</v>
      </c>
      <c r="Q16" s="123">
        <f>+'1'!D$30*F16</f>
        <v>843776.23191270302</v>
      </c>
      <c r="R16" s="123">
        <f>+'1'!E$30*G16</f>
        <v>974293.69941</v>
      </c>
      <c r="S16" s="123">
        <f>+'1'!F$30*H16</f>
        <v>1002574.1470633085</v>
      </c>
      <c r="T16" s="123">
        <f>+'1'!G$30*I16</f>
        <v>1042346.3722272716</v>
      </c>
      <c r="U16" s="127">
        <f>+'1'!H$30*J16</f>
        <v>952523.56110001716</v>
      </c>
      <c r="V16" s="117"/>
    </row>
    <row r="17" spans="1:22" s="44" customFormat="1" ht="15" customHeight="1" x14ac:dyDescent="0.2">
      <c r="A17" s="91"/>
      <c r="B17" s="10"/>
      <c r="C17" s="97" t="s">
        <v>66</v>
      </c>
      <c r="D17" s="123">
        <v>10082.99</v>
      </c>
      <c r="E17" s="123">
        <v>13530.724</v>
      </c>
      <c r="F17" s="123">
        <v>13592.15</v>
      </c>
      <c r="G17" s="123">
        <v>13372.993</v>
      </c>
      <c r="H17" s="123">
        <v>12307.17</v>
      </c>
      <c r="I17" s="123">
        <v>15521.089212015559</v>
      </c>
      <c r="J17" s="188">
        <v>13979.196400579171</v>
      </c>
      <c r="K17" s="117"/>
      <c r="L17" s="91"/>
      <c r="M17" s="10"/>
      <c r="N17" s="97" t="s">
        <v>66</v>
      </c>
      <c r="O17" s="123">
        <f>+'1'!B$30*D17</f>
        <v>16072.286059999999</v>
      </c>
      <c r="P17" s="123">
        <f>+'1'!C$30*E17</f>
        <v>18861.829256000001</v>
      </c>
      <c r="Q17" s="123">
        <f>+'1'!D$30*F17</f>
        <v>17778.532200000001</v>
      </c>
      <c r="R17" s="123">
        <f>+'1'!E$30*G17</f>
        <v>16729.614243</v>
      </c>
      <c r="S17" s="123">
        <f>+'1'!F$30*H17</f>
        <v>14017.86663</v>
      </c>
      <c r="T17" s="123">
        <f>+'1'!G$30*I17</f>
        <v>16855.902884248899</v>
      </c>
      <c r="U17" s="127">
        <f>+'1'!H$30*J17</f>
        <v>13979.196400579171</v>
      </c>
      <c r="V17" s="117"/>
    </row>
    <row r="18" spans="1:22" ht="15" customHeight="1" x14ac:dyDescent="0.2">
      <c r="A18" s="91"/>
      <c r="B18" s="10" t="s">
        <v>67</v>
      </c>
      <c r="C18" s="97" t="s">
        <v>98</v>
      </c>
      <c r="D18" s="123">
        <v>284411.57</v>
      </c>
      <c r="E18" s="123">
        <v>315571.52</v>
      </c>
      <c r="F18" s="124">
        <v>375266.46871700021</v>
      </c>
      <c r="G18" s="123">
        <v>438654.39</v>
      </c>
      <c r="H18" s="124">
        <v>510696.29880895099</v>
      </c>
      <c r="I18" s="124">
        <v>609516.46655226417</v>
      </c>
      <c r="J18" s="188">
        <v>629271.31530214089</v>
      </c>
      <c r="K18" s="117"/>
      <c r="L18" s="91"/>
      <c r="M18" s="10" t="s">
        <v>67</v>
      </c>
      <c r="N18" s="97" t="s">
        <v>98</v>
      </c>
      <c r="O18" s="123">
        <f>+'1'!B$30*D18</f>
        <v>453352.04257999995</v>
      </c>
      <c r="P18" s="123">
        <f>+'1'!C$30*E18</f>
        <v>439906.69888000004</v>
      </c>
      <c r="Q18" s="123">
        <f>+'1'!D$30*F18</f>
        <v>490848.54108183627</v>
      </c>
      <c r="R18" s="123">
        <f>+'1'!E$30*G18</f>
        <v>548756.64188999997</v>
      </c>
      <c r="S18" s="123">
        <f>+'1'!F$30*H18</f>
        <v>581683.0843433952</v>
      </c>
      <c r="T18" s="123">
        <f>+'1'!G$30*I18</f>
        <v>661934.88267575891</v>
      </c>
      <c r="U18" s="127">
        <f>+'1'!H$30*J18</f>
        <v>629271.31530214089</v>
      </c>
      <c r="V18" s="117"/>
    </row>
    <row r="19" spans="1:22" s="44" customFormat="1" ht="15" customHeight="1" x14ac:dyDescent="0.2">
      <c r="A19" s="91"/>
      <c r="B19" s="10"/>
      <c r="C19" s="97" t="s">
        <v>66</v>
      </c>
      <c r="D19" s="123">
        <v>10567.704</v>
      </c>
      <c r="E19" s="123">
        <v>14400.588</v>
      </c>
      <c r="F19" s="123">
        <v>9333.6470000000008</v>
      </c>
      <c r="G19" s="123">
        <v>9956.2119999999995</v>
      </c>
      <c r="H19" s="123">
        <v>10340.209999999999</v>
      </c>
      <c r="I19" s="123">
        <v>43556.463828899083</v>
      </c>
      <c r="J19" s="188">
        <v>27637.970441311907</v>
      </c>
      <c r="K19" s="117"/>
      <c r="L19" s="91"/>
      <c r="M19" s="10"/>
      <c r="N19" s="97" t="s">
        <v>66</v>
      </c>
      <c r="O19" s="123">
        <f>+'1'!B$30*D19</f>
        <v>16844.920176</v>
      </c>
      <c r="P19" s="123">
        <f>+'1'!C$30*E19</f>
        <v>20074.419672</v>
      </c>
      <c r="Q19" s="123">
        <f>+'1'!D$30*F19</f>
        <v>12208.410276000002</v>
      </c>
      <c r="R19" s="123">
        <f>+'1'!E$30*G19</f>
        <v>12455.221211999999</v>
      </c>
      <c r="S19" s="123">
        <f>+'1'!F$30*H19</f>
        <v>11777.499189999999</v>
      </c>
      <c r="T19" s="123">
        <f>+'1'!G$30*I19</f>
        <v>47302.319718184408</v>
      </c>
      <c r="U19" s="127">
        <f>+'1'!H$30*J19</f>
        <v>27637.970441311907</v>
      </c>
      <c r="V19" s="117"/>
    </row>
    <row r="20" spans="1:22" ht="15" customHeight="1" x14ac:dyDescent="0.2">
      <c r="A20" s="91"/>
      <c r="B20" s="10" t="s">
        <v>4</v>
      </c>
      <c r="C20" s="97" t="s">
        <v>98</v>
      </c>
      <c r="D20" s="98">
        <v>492881.17229758401</v>
      </c>
      <c r="E20" s="98">
        <v>563740.09370759316</v>
      </c>
      <c r="F20" s="98">
        <v>610157.46942150919</v>
      </c>
      <c r="G20" s="98">
        <v>734957.96223179414</v>
      </c>
      <c r="H20" s="98">
        <v>832071.97631328378</v>
      </c>
      <c r="I20" s="98">
        <v>915484.09525385837</v>
      </c>
      <c r="J20" s="187">
        <f>+'1'!I11</f>
        <v>916367.1469597281</v>
      </c>
      <c r="K20" s="117"/>
      <c r="L20" s="91"/>
      <c r="M20" s="10" t="s">
        <v>4</v>
      </c>
      <c r="N20" s="97" t="s">
        <v>98</v>
      </c>
      <c r="O20" s="123">
        <f>+'1'!B$30*D20</f>
        <v>785652.58864234888</v>
      </c>
      <c r="P20" s="123">
        <f>+'1'!C$30*E20</f>
        <v>785853.69062838494</v>
      </c>
      <c r="Q20" s="123">
        <f>+'1'!D$30*F20</f>
        <v>798085.97000333411</v>
      </c>
      <c r="R20" s="123">
        <f>+'1'!E$30*G20</f>
        <v>919432.41075197444</v>
      </c>
      <c r="S20" s="123">
        <f>+'1'!F$30*H20</f>
        <v>947729.98102083022</v>
      </c>
      <c r="T20" s="123">
        <f>+'1'!G$30*I20</f>
        <v>994215.72744569031</v>
      </c>
      <c r="U20" s="127">
        <f>+'1'!H$30*J20</f>
        <v>916367.1469597281</v>
      </c>
      <c r="V20" s="117"/>
    </row>
    <row r="21" spans="1:22" s="44" customFormat="1" ht="15" customHeight="1" x14ac:dyDescent="0.2">
      <c r="A21" s="91"/>
      <c r="B21" s="10"/>
      <c r="C21" s="97" t="s">
        <v>66</v>
      </c>
      <c r="D21" s="98">
        <v>8934.8189999999995</v>
      </c>
      <c r="E21" s="98">
        <v>11875.15</v>
      </c>
      <c r="F21" s="98">
        <v>11870.58</v>
      </c>
      <c r="G21" s="98">
        <v>11750.94</v>
      </c>
      <c r="H21" s="98">
        <v>10890.66</v>
      </c>
      <c r="I21" s="98">
        <v>14646.399810142957</v>
      </c>
      <c r="J21" s="187">
        <f>+'1'!I12</f>
        <v>12847.88258117139</v>
      </c>
      <c r="K21" s="117"/>
      <c r="L21" s="91"/>
      <c r="M21" s="10"/>
      <c r="N21" s="97" t="s">
        <v>66</v>
      </c>
      <c r="O21" s="123">
        <f>+'1'!B$30*D21</f>
        <v>14242.101485999998</v>
      </c>
      <c r="P21" s="123">
        <f>+'1'!C$30*E21</f>
        <v>16553.9591</v>
      </c>
      <c r="Q21" s="123">
        <f>+'1'!D$30*F21</f>
        <v>15526.718640000001</v>
      </c>
      <c r="R21" s="123">
        <f>+'1'!E$30*G21</f>
        <v>14700.425939999999</v>
      </c>
      <c r="S21" s="123">
        <f>+'1'!F$30*H21</f>
        <v>12404.461740000001</v>
      </c>
      <c r="T21" s="123">
        <f>+'1'!G$30*I21</f>
        <v>15905.990193815252</v>
      </c>
      <c r="U21" s="127">
        <f>+'1'!H$30*J21</f>
        <v>12847.88258117139</v>
      </c>
      <c r="V21" s="117"/>
    </row>
    <row r="22" spans="1:22" ht="15" customHeight="1" x14ac:dyDescent="0.2">
      <c r="A22" s="91"/>
      <c r="B22" s="92"/>
      <c r="C22" s="92"/>
      <c r="D22" s="126"/>
      <c r="E22" s="124"/>
      <c r="F22" s="124"/>
      <c r="G22" s="124"/>
      <c r="H22" s="124"/>
      <c r="I22" s="124"/>
      <c r="J22" s="188"/>
      <c r="K22" s="117"/>
      <c r="L22" s="91"/>
      <c r="M22" s="92"/>
      <c r="N22" s="92"/>
      <c r="O22" s="123"/>
      <c r="P22" s="123"/>
      <c r="Q22" s="123"/>
      <c r="R22" s="123"/>
      <c r="S22" s="123"/>
      <c r="T22" s="123"/>
      <c r="U22" s="127"/>
      <c r="V22" s="117"/>
    </row>
    <row r="23" spans="1:22" ht="15" customHeight="1" x14ac:dyDescent="0.2">
      <c r="A23" s="57" t="s">
        <v>47</v>
      </c>
      <c r="B23" s="10" t="s">
        <v>130</v>
      </c>
      <c r="C23" s="97" t="s">
        <v>98</v>
      </c>
      <c r="D23" s="123">
        <v>6020.9515000000001</v>
      </c>
      <c r="E23" s="123">
        <v>16630.418000000001</v>
      </c>
      <c r="F23" s="124">
        <v>15288.222637205052</v>
      </c>
      <c r="G23" s="123">
        <v>20023.055</v>
      </c>
      <c r="H23" s="124">
        <v>24567.2873712576</v>
      </c>
      <c r="I23" s="124">
        <v>28259.672054917079</v>
      </c>
      <c r="J23" s="188">
        <v>50260.665089267022</v>
      </c>
      <c r="K23" s="117"/>
      <c r="L23" s="57" t="s">
        <v>47</v>
      </c>
      <c r="M23" s="10" t="s">
        <v>130</v>
      </c>
      <c r="N23" s="97" t="s">
        <v>98</v>
      </c>
      <c r="O23" s="123">
        <f>+'1'!B$30*D23</f>
        <v>9597.3966909999999</v>
      </c>
      <c r="P23" s="123">
        <f>+'1'!C$30*E23</f>
        <v>23182.802692000005</v>
      </c>
      <c r="Q23" s="123">
        <f>+'1'!D$30*F23</f>
        <v>19996.99520946421</v>
      </c>
      <c r="R23" s="123">
        <f>+'1'!E$30*G23</f>
        <v>25048.841804999996</v>
      </c>
      <c r="S23" s="123">
        <f>+'1'!F$30*H23</f>
        <v>27982.140315862405</v>
      </c>
      <c r="T23" s="123">
        <f>+'1'!G$30*I23</f>
        <v>30690.003851639951</v>
      </c>
      <c r="U23" s="127">
        <f>+'1'!H$30*J23</f>
        <v>50260.665089267022</v>
      </c>
      <c r="V23" s="117"/>
    </row>
    <row r="24" spans="1:22" s="44" customFormat="1" ht="15" customHeight="1" x14ac:dyDescent="0.2">
      <c r="A24" s="91"/>
      <c r="B24" s="10"/>
      <c r="C24" s="97" t="s">
        <v>66</v>
      </c>
      <c r="D24" s="123">
        <v>117.68856</v>
      </c>
      <c r="E24" s="123">
        <v>277.29244</v>
      </c>
      <c r="F24" s="123">
        <v>412.19740000000002</v>
      </c>
      <c r="G24" s="123">
        <v>379.25202999999999</v>
      </c>
      <c r="H24" s="123">
        <v>328.7328</v>
      </c>
      <c r="I24" s="123">
        <v>407.58267514622071</v>
      </c>
      <c r="J24" s="188">
        <v>697.23169734310284</v>
      </c>
      <c r="K24" s="117"/>
      <c r="L24" s="91"/>
      <c r="M24" s="10"/>
      <c r="N24" s="97" t="s">
        <v>66</v>
      </c>
      <c r="O24" s="123">
        <f>+'1'!B$30*D24</f>
        <v>187.59556463999996</v>
      </c>
      <c r="P24" s="123">
        <f>+'1'!C$30*E24</f>
        <v>386.54566136000005</v>
      </c>
      <c r="Q24" s="123">
        <f>+'1'!D$30*F24</f>
        <v>539.15419919999999</v>
      </c>
      <c r="R24" s="123">
        <f>+'1'!E$30*G24</f>
        <v>474.44428952999993</v>
      </c>
      <c r="S24" s="123">
        <f>+'1'!F$30*H24</f>
        <v>374.42665920000002</v>
      </c>
      <c r="T24" s="123">
        <f>+'1'!G$30*I24</f>
        <v>442.63478520879573</v>
      </c>
      <c r="U24" s="127">
        <f>+'1'!H$30*J24</f>
        <v>697.23169734310284</v>
      </c>
      <c r="V24" s="117"/>
    </row>
    <row r="25" spans="1:22" ht="15" customHeight="1" x14ac:dyDescent="0.2">
      <c r="A25" s="91"/>
      <c r="B25" s="10" t="s">
        <v>67</v>
      </c>
      <c r="C25" s="97" t="s">
        <v>98</v>
      </c>
      <c r="D25" s="123">
        <v>15531.12</v>
      </c>
      <c r="E25" s="123">
        <v>33172.680999999997</v>
      </c>
      <c r="F25" s="124">
        <v>30988.787098941342</v>
      </c>
      <c r="G25" s="123">
        <v>38202.307999999997</v>
      </c>
      <c r="H25" s="124">
        <v>42586.229804630289</v>
      </c>
      <c r="I25" s="124">
        <v>50814.082672654156</v>
      </c>
      <c r="J25" s="188">
        <v>78430.911085772066</v>
      </c>
      <c r="K25" s="117"/>
      <c r="L25" s="91"/>
      <c r="M25" s="10" t="s">
        <v>67</v>
      </c>
      <c r="N25" s="97" t="s">
        <v>98</v>
      </c>
      <c r="O25" s="123">
        <f>+'1'!B$30*D25</f>
        <v>24756.60528</v>
      </c>
      <c r="P25" s="123">
        <f>+'1'!C$30*E25</f>
        <v>46242.717314000001</v>
      </c>
      <c r="Q25" s="123">
        <f>+'1'!D$30*F25</f>
        <v>40533.333525415277</v>
      </c>
      <c r="R25" s="123">
        <f>+'1'!E$30*G25</f>
        <v>47791.087307999995</v>
      </c>
      <c r="S25" s="123">
        <f>+'1'!F$30*H25</f>
        <v>48505.7157474739</v>
      </c>
      <c r="T25" s="123">
        <f>+'1'!G$30*I25</f>
        <v>55184.093782502416</v>
      </c>
      <c r="U25" s="127">
        <f>+'1'!H$30*J25</f>
        <v>78430.911085772066</v>
      </c>
      <c r="V25" s="117"/>
    </row>
    <row r="26" spans="1:22" s="44" customFormat="1" ht="15" customHeight="1" x14ac:dyDescent="0.2">
      <c r="A26" s="91"/>
      <c r="B26" s="10"/>
      <c r="C26" s="97" t="s">
        <v>66</v>
      </c>
      <c r="D26" s="123">
        <v>242.36743000000001</v>
      </c>
      <c r="E26" s="123">
        <v>696.96767999999997</v>
      </c>
      <c r="F26" s="123">
        <v>702.72730000000001</v>
      </c>
      <c r="G26" s="123">
        <v>731.95429000000001</v>
      </c>
      <c r="H26" s="123">
        <v>763.00509999999997</v>
      </c>
      <c r="I26" s="123">
        <v>917.35350884886395</v>
      </c>
      <c r="J26" s="188">
        <v>1445.4267504752245</v>
      </c>
      <c r="K26" s="117"/>
      <c r="L26" s="91"/>
      <c r="M26" s="10"/>
      <c r="N26" s="97" t="s">
        <v>66</v>
      </c>
      <c r="O26" s="123">
        <f>+'1'!B$30*D26</f>
        <v>386.33368342</v>
      </c>
      <c r="P26" s="123">
        <f>+'1'!C$30*E26</f>
        <v>971.57294592000005</v>
      </c>
      <c r="Q26" s="123">
        <f>+'1'!D$30*F26</f>
        <v>919.16730840000002</v>
      </c>
      <c r="R26" s="123">
        <f>+'1'!E$30*G26</f>
        <v>915.67481678999991</v>
      </c>
      <c r="S26" s="123">
        <f>+'1'!F$30*H26</f>
        <v>869.06280889999994</v>
      </c>
      <c r="T26" s="123">
        <f>+'1'!G$30*I26</f>
        <v>996.24591060986631</v>
      </c>
      <c r="U26" s="127">
        <f>+'1'!H$30*J26</f>
        <v>1445.4267504752245</v>
      </c>
      <c r="V26" s="117"/>
    </row>
    <row r="27" spans="1:22" ht="15" customHeight="1" x14ac:dyDescent="0.2">
      <c r="A27" s="91"/>
      <c r="B27" s="10" t="s">
        <v>4</v>
      </c>
      <c r="C27" s="97" t="s">
        <v>98</v>
      </c>
      <c r="D27" s="98">
        <v>7269.3038139148102</v>
      </c>
      <c r="E27" s="98">
        <v>18791.621269920299</v>
      </c>
      <c r="F27" s="98">
        <v>17320.828525093078</v>
      </c>
      <c r="G27" s="98">
        <v>22366.811411201448</v>
      </c>
      <c r="H27" s="98">
        <v>26915.243786248961</v>
      </c>
      <c r="I27" s="98">
        <v>31113.314375184669</v>
      </c>
      <c r="J27" s="187">
        <f>+'1'!I13</f>
        <v>53411.56378811266</v>
      </c>
      <c r="K27" s="117"/>
      <c r="L27" s="91"/>
      <c r="M27" s="10" t="s">
        <v>4</v>
      </c>
      <c r="N27" s="97" t="s">
        <v>98</v>
      </c>
      <c r="O27" s="123">
        <f>+'1'!B$30*D27</f>
        <v>11587.270279380207</v>
      </c>
      <c r="P27" s="123">
        <f>+'1'!C$30*E27</f>
        <v>26195.5200502689</v>
      </c>
      <c r="Q27" s="123">
        <f>+'1'!D$30*F27</f>
        <v>22655.643710821747</v>
      </c>
      <c r="R27" s="123">
        <f>+'1'!E$30*G27</f>
        <v>27980.88107541301</v>
      </c>
      <c r="S27" s="123">
        <f>+'1'!F$30*H27</f>
        <v>30656.462672537567</v>
      </c>
      <c r="T27" s="123">
        <f>+'1'!G$30*I27</f>
        <v>33789.059411450551</v>
      </c>
      <c r="U27" s="127">
        <f>+'1'!H$30*J27</f>
        <v>53411.56378811266</v>
      </c>
      <c r="V27" s="117"/>
    </row>
    <row r="28" spans="1:22" s="44" customFormat="1" ht="15" customHeight="1" x14ac:dyDescent="0.2">
      <c r="A28" s="91"/>
      <c r="B28" s="10"/>
      <c r="C28" s="97" t="s">
        <v>66</v>
      </c>
      <c r="D28" s="98">
        <v>109.0904</v>
      </c>
      <c r="E28" s="98">
        <v>252.40860000000001</v>
      </c>
      <c r="F28" s="98">
        <v>391.27789999999999</v>
      </c>
      <c r="G28" s="98">
        <v>348.18599999999998</v>
      </c>
      <c r="H28" s="98">
        <v>308.69069999999999</v>
      </c>
      <c r="I28" s="98">
        <v>384.73391341130946</v>
      </c>
      <c r="J28" s="187">
        <f>+'1'!I14</f>
        <v>650.002244852069</v>
      </c>
      <c r="K28" s="117"/>
      <c r="L28" s="91"/>
      <c r="M28" s="10"/>
      <c r="N28" s="97" t="s">
        <v>66</v>
      </c>
      <c r="O28" s="123">
        <f>+'1'!B$30*D28</f>
        <v>173.89009759999999</v>
      </c>
      <c r="P28" s="123">
        <f>+'1'!C$30*E28</f>
        <v>351.85758840000005</v>
      </c>
      <c r="Q28" s="123">
        <f>+'1'!D$30*F28</f>
        <v>511.79149319999999</v>
      </c>
      <c r="R28" s="123">
        <f>+'1'!E$30*G28</f>
        <v>435.58068599999996</v>
      </c>
      <c r="S28" s="123">
        <f>+'1'!F$30*H28</f>
        <v>351.5987073</v>
      </c>
      <c r="T28" s="123">
        <f>+'1'!G$30*I28</f>
        <v>417.82102996468211</v>
      </c>
      <c r="U28" s="127">
        <f>+'1'!H$30*J28</f>
        <v>650.002244852069</v>
      </c>
      <c r="V28" s="117"/>
    </row>
    <row r="29" spans="1:22" ht="15" customHeight="1" x14ac:dyDescent="0.2">
      <c r="A29" s="91"/>
      <c r="B29" s="92"/>
      <c r="C29" s="92"/>
      <c r="D29" s="126"/>
      <c r="E29" s="124"/>
      <c r="F29" s="124"/>
      <c r="G29" s="124"/>
      <c r="H29" s="124"/>
      <c r="I29" s="124"/>
      <c r="J29" s="188"/>
      <c r="K29" s="117"/>
      <c r="L29" s="91"/>
      <c r="M29" s="92"/>
      <c r="N29" s="92"/>
      <c r="O29" s="123"/>
      <c r="P29" s="123"/>
      <c r="Q29" s="123"/>
      <c r="R29" s="123"/>
      <c r="S29" s="123"/>
      <c r="T29" s="123"/>
      <c r="U29" s="127"/>
      <c r="V29" s="117"/>
    </row>
    <row r="30" spans="1:22" ht="15" customHeight="1" x14ac:dyDescent="0.2">
      <c r="A30" s="57" t="s">
        <v>48</v>
      </c>
      <c r="B30" s="10" t="s">
        <v>130</v>
      </c>
      <c r="C30" s="97" t="s">
        <v>98</v>
      </c>
      <c r="D30" s="123">
        <v>530401.68000000005</v>
      </c>
      <c r="E30" s="123">
        <v>617665.59</v>
      </c>
      <c r="F30" s="124">
        <v>660377.08495577914</v>
      </c>
      <c r="G30" s="123">
        <v>798834.97</v>
      </c>
      <c r="H30" s="124">
        <v>904790.41912130907</v>
      </c>
      <c r="I30" s="124">
        <v>988062.96139862936</v>
      </c>
      <c r="J30" s="188">
        <v>1002784.2261536832</v>
      </c>
      <c r="K30" s="117"/>
      <c r="L30" s="57" t="s">
        <v>52</v>
      </c>
      <c r="M30" s="10" t="s">
        <v>130</v>
      </c>
      <c r="N30" s="97" t="s">
        <v>98</v>
      </c>
      <c r="O30" s="123">
        <f>+'1'!B$30*D30</f>
        <v>845460.27792000002</v>
      </c>
      <c r="P30" s="123">
        <f>+'1'!C$30*E30</f>
        <v>861025.83246000006</v>
      </c>
      <c r="Q30" s="123">
        <f>+'1'!D$30*F30</f>
        <v>863773.22712215909</v>
      </c>
      <c r="R30" s="123">
        <f>+'1'!E$30*G30</f>
        <v>999342.54746999987</v>
      </c>
      <c r="S30" s="123">
        <f>+'1'!F$30*H30</f>
        <v>1030556.287379171</v>
      </c>
      <c r="T30" s="123">
        <f>+'1'!G$30*I30</f>
        <v>1073036.3760789116</v>
      </c>
      <c r="U30" s="127">
        <f>+'1'!H$30*J30</f>
        <v>1002784.2261536832</v>
      </c>
      <c r="V30" s="117"/>
    </row>
    <row r="31" spans="1:22" s="44" customFormat="1" ht="15" customHeight="1" x14ac:dyDescent="0.2">
      <c r="A31" s="91"/>
      <c r="B31" s="10"/>
      <c r="C31" s="97" t="s">
        <v>66</v>
      </c>
      <c r="D31" s="123">
        <v>10036.066000000001</v>
      </c>
      <c r="E31" s="123">
        <v>13446.025</v>
      </c>
      <c r="F31" s="123">
        <v>13566.44</v>
      </c>
      <c r="G31" s="123">
        <v>13328.989</v>
      </c>
      <c r="H31" s="123">
        <v>12173.67</v>
      </c>
      <c r="I31" s="123">
        <v>15357.914660713386</v>
      </c>
      <c r="J31" s="188">
        <v>13751.227703743309</v>
      </c>
      <c r="K31" s="117"/>
      <c r="L31" s="91"/>
      <c r="M31" s="10"/>
      <c r="N31" s="97" t="s">
        <v>66</v>
      </c>
      <c r="O31" s="123">
        <f>+'1'!B$30*D31</f>
        <v>15997.489204</v>
      </c>
      <c r="P31" s="123">
        <f>+'1'!C$30*E31</f>
        <v>18743.758850000002</v>
      </c>
      <c r="Q31" s="123">
        <f>+'1'!D$30*F31</f>
        <v>17744.90352</v>
      </c>
      <c r="R31" s="123">
        <f>+'1'!E$30*G31</f>
        <v>16674.565239</v>
      </c>
      <c r="S31" s="123">
        <f>+'1'!F$30*H31</f>
        <v>13865.81013</v>
      </c>
      <c r="T31" s="123">
        <f>+'1'!G$30*I31</f>
        <v>16678.695321534738</v>
      </c>
      <c r="U31" s="127">
        <f>+'1'!H$30*J31</f>
        <v>13751.227703743309</v>
      </c>
      <c r="V31" s="117"/>
    </row>
    <row r="32" spans="1:22" ht="15" customHeight="1" x14ac:dyDescent="0.2">
      <c r="A32" s="91"/>
      <c r="B32" s="10" t="s">
        <v>67</v>
      </c>
      <c r="C32" s="97" t="s">
        <v>98</v>
      </c>
      <c r="D32" s="123">
        <v>299942.69</v>
      </c>
      <c r="E32" s="123">
        <v>348744.2</v>
      </c>
      <c r="F32" s="124">
        <v>406255.25581594184</v>
      </c>
      <c r="G32" s="123">
        <v>476856.7</v>
      </c>
      <c r="H32" s="124">
        <v>553282.52861358132</v>
      </c>
      <c r="I32" s="124">
        <v>660330.54922491824</v>
      </c>
      <c r="J32" s="188">
        <v>707702.22612425406</v>
      </c>
      <c r="K32" s="117"/>
      <c r="L32" s="91"/>
      <c r="M32" s="10" t="s">
        <v>67</v>
      </c>
      <c r="N32" s="97" t="s">
        <v>98</v>
      </c>
      <c r="O32" s="123">
        <f>+'1'!B$30*D32</f>
        <v>478108.64785999997</v>
      </c>
      <c r="P32" s="123">
        <f>+'1'!C$30*E32</f>
        <v>486149.41480000009</v>
      </c>
      <c r="Q32" s="123">
        <f>+'1'!D$30*F32</f>
        <v>531381.87460725196</v>
      </c>
      <c r="R32" s="123">
        <f>+'1'!E$30*G32</f>
        <v>596547.7317</v>
      </c>
      <c r="S32" s="123">
        <f>+'1'!F$30*H32</f>
        <v>630188.80009086919</v>
      </c>
      <c r="T32" s="123">
        <f>+'1'!G$30*I32</f>
        <v>717118.97645826126</v>
      </c>
      <c r="U32" s="127">
        <f>+'1'!H$30*J32</f>
        <v>707702.22612425406</v>
      </c>
      <c r="V32" s="117"/>
    </row>
    <row r="33" spans="1:22" s="44" customFormat="1" ht="15" customHeight="1" x14ac:dyDescent="0.2">
      <c r="A33" s="91"/>
      <c r="B33" s="10"/>
      <c r="C33" s="97" t="s">
        <v>66</v>
      </c>
      <c r="D33" s="123">
        <v>10513.514999999999</v>
      </c>
      <c r="E33" s="123">
        <v>13877.97</v>
      </c>
      <c r="F33" s="123">
        <v>9153.4259999999995</v>
      </c>
      <c r="G33" s="123">
        <v>9767.0257999999994</v>
      </c>
      <c r="H33" s="123">
        <v>10171.549999999999</v>
      </c>
      <c r="I33" s="123">
        <v>43319.838048563994</v>
      </c>
      <c r="J33" s="188">
        <v>27018.57093895537</v>
      </c>
      <c r="K33" s="117"/>
      <c r="L33" s="91"/>
      <c r="M33" s="10"/>
      <c r="N33" s="97" t="s">
        <v>66</v>
      </c>
      <c r="O33" s="123">
        <f>+'1'!B$30*D33</f>
        <v>16758.542909999996</v>
      </c>
      <c r="P33" s="123">
        <f>+'1'!C$30*E33</f>
        <v>19345.890180000002</v>
      </c>
      <c r="Q33" s="123">
        <f>+'1'!D$30*F33</f>
        <v>11972.681208</v>
      </c>
      <c r="R33" s="123">
        <f>+'1'!E$30*G33</f>
        <v>12218.549275799998</v>
      </c>
      <c r="S33" s="123">
        <f>+'1'!F$30*H33</f>
        <v>11585.39545</v>
      </c>
      <c r="T33" s="123">
        <f>+'1'!G$30*I33</f>
        <v>47045.344120740498</v>
      </c>
      <c r="U33" s="127">
        <f>+'1'!H$30*J33</f>
        <v>27018.57093895537</v>
      </c>
      <c r="V33" s="117"/>
    </row>
    <row r="34" spans="1:22" ht="15" customHeight="1" x14ac:dyDescent="0.2">
      <c r="A34" s="91"/>
      <c r="B34" s="10" t="s">
        <v>4</v>
      </c>
      <c r="C34" s="97" t="s">
        <v>98</v>
      </c>
      <c r="D34" s="98">
        <v>500150.4761115</v>
      </c>
      <c r="E34" s="98">
        <v>582531.7149775119</v>
      </c>
      <c r="F34" s="98">
        <v>627478.29794660292</v>
      </c>
      <c r="G34" s="98">
        <v>757324.73123204557</v>
      </c>
      <c r="H34" s="98">
        <v>858987.22009953274</v>
      </c>
      <c r="I34" s="98">
        <v>946597.40962904308</v>
      </c>
      <c r="J34" s="125">
        <f>+'1'!I15</f>
        <v>969778.71068673092</v>
      </c>
      <c r="L34" s="91"/>
      <c r="M34" s="10" t="s">
        <v>4</v>
      </c>
      <c r="N34" s="97" t="s">
        <v>98</v>
      </c>
      <c r="O34" s="123">
        <f>+'1'!B$30*D34</f>
        <v>797239.85892173089</v>
      </c>
      <c r="P34" s="123">
        <f>+'1'!C$30*E34</f>
        <v>812049.2106786517</v>
      </c>
      <c r="Q34" s="123">
        <f>+'1'!D$30*F34</f>
        <v>820741.61371415667</v>
      </c>
      <c r="R34" s="123">
        <f>+'1'!E$30*G34</f>
        <v>947413.23877128889</v>
      </c>
      <c r="S34" s="123">
        <f>+'1'!F$30*H34</f>
        <v>978386.44369336776</v>
      </c>
      <c r="T34" s="123">
        <f>+'1'!G$30*I34</f>
        <v>1028004.7868571408</v>
      </c>
      <c r="U34" s="127">
        <f>+'1'!H$30*J34</f>
        <v>969778.71068673092</v>
      </c>
    </row>
    <row r="35" spans="1:22" s="44" customFormat="1" ht="15" customHeight="1" x14ac:dyDescent="0.2">
      <c r="A35" s="91"/>
      <c r="B35" s="113"/>
      <c r="C35" s="97" t="s">
        <v>66</v>
      </c>
      <c r="D35" s="98">
        <v>8890.5310000000009</v>
      </c>
      <c r="E35" s="98">
        <v>11795.56</v>
      </c>
      <c r="F35" s="98">
        <v>11836.3</v>
      </c>
      <c r="G35" s="98">
        <v>11706.23</v>
      </c>
      <c r="H35" s="98">
        <v>10765.49</v>
      </c>
      <c r="I35" s="98">
        <v>14498.550085736371</v>
      </c>
      <c r="J35" s="125">
        <f>+'1'!I16</f>
        <v>12625.526520751262</v>
      </c>
      <c r="L35" s="91"/>
      <c r="M35" s="184"/>
      <c r="N35" s="97" t="s">
        <v>66</v>
      </c>
      <c r="O35" s="123">
        <f>+'1'!B$30*D35</f>
        <v>14171.506413999999</v>
      </c>
      <c r="P35" s="123">
        <f>+'1'!C$30*E35</f>
        <v>16443.01064</v>
      </c>
      <c r="Q35" s="123">
        <f>+'1'!D$30*F35</f>
        <v>15481.8804</v>
      </c>
      <c r="R35" s="123">
        <f>+'1'!E$30*G35</f>
        <v>14644.493729999998</v>
      </c>
      <c r="S35" s="123">
        <f>+'1'!F$30*H35</f>
        <v>12261.893109999999</v>
      </c>
      <c r="T35" s="123">
        <f>+'1'!G$30*I35</f>
        <v>15745.425393109701</v>
      </c>
      <c r="U35" s="127">
        <f>+'1'!H$30*J35</f>
        <v>12625.526520751262</v>
      </c>
    </row>
    <row r="36" spans="1:22" ht="15" customHeight="1" x14ac:dyDescent="0.2">
      <c r="A36" s="121"/>
      <c r="B36" s="7"/>
      <c r="C36" s="122"/>
      <c r="D36" s="7"/>
      <c r="E36" s="7"/>
      <c r="F36" s="7"/>
      <c r="G36" s="7"/>
      <c r="H36" s="7"/>
      <c r="I36" s="7"/>
      <c r="J36" s="35"/>
      <c r="L36" s="121"/>
      <c r="M36" s="7"/>
      <c r="N36" s="122"/>
      <c r="O36" s="7"/>
      <c r="P36" s="7"/>
      <c r="Q36" s="7"/>
      <c r="R36" s="7"/>
      <c r="S36" s="7"/>
      <c r="T36" s="7"/>
      <c r="U36" s="35"/>
    </row>
    <row r="37" spans="1:22" ht="45" customHeight="1" x14ac:dyDescent="0.2">
      <c r="A37" s="219" t="s">
        <v>43</v>
      </c>
      <c r="B37" s="219"/>
      <c r="C37" s="219"/>
      <c r="D37" s="219"/>
      <c r="E37" s="219"/>
      <c r="F37" s="219"/>
      <c r="G37" s="219"/>
      <c r="H37" s="219"/>
      <c r="I37" s="219"/>
      <c r="J37" s="219"/>
      <c r="L37" s="218" t="s">
        <v>43</v>
      </c>
      <c r="M37" s="218"/>
      <c r="N37" s="218"/>
      <c r="O37" s="218"/>
      <c r="P37" s="218"/>
      <c r="Q37" s="218"/>
      <c r="R37" s="218"/>
      <c r="S37" s="218"/>
      <c r="T37" s="218"/>
      <c r="U37" s="218"/>
    </row>
    <row r="38" spans="1:22" ht="59.45" customHeight="1" x14ac:dyDescent="0.2">
      <c r="A38" s="218" t="s">
        <v>44</v>
      </c>
      <c r="B38" s="218"/>
      <c r="C38" s="218"/>
      <c r="D38" s="218"/>
      <c r="E38" s="218"/>
      <c r="F38" s="218"/>
      <c r="G38" s="218"/>
      <c r="H38" s="218"/>
      <c r="I38" s="218"/>
      <c r="J38" s="218"/>
      <c r="L38" s="218" t="s">
        <v>44</v>
      </c>
      <c r="M38" s="218"/>
      <c r="N38" s="218"/>
      <c r="O38" s="218"/>
      <c r="P38" s="218"/>
      <c r="Q38" s="218"/>
      <c r="R38" s="218"/>
      <c r="S38" s="218"/>
      <c r="T38" s="218"/>
      <c r="U38" s="218"/>
    </row>
    <row r="39" spans="1:22" ht="30" customHeight="1" x14ac:dyDescent="0.2">
      <c r="A39" s="218" t="s">
        <v>45</v>
      </c>
      <c r="B39" s="218"/>
      <c r="C39" s="218"/>
      <c r="D39" s="218"/>
      <c r="E39" s="218"/>
      <c r="F39" s="218"/>
      <c r="G39" s="218"/>
      <c r="H39" s="218"/>
      <c r="I39" s="218"/>
      <c r="J39" s="218"/>
      <c r="L39" s="218" t="s">
        <v>45</v>
      </c>
      <c r="M39" s="218"/>
      <c r="N39" s="218"/>
      <c r="O39" s="218"/>
      <c r="P39" s="218"/>
      <c r="Q39" s="218"/>
      <c r="R39" s="218"/>
      <c r="S39" s="218"/>
      <c r="T39" s="218"/>
      <c r="U39" s="218"/>
    </row>
    <row r="40" spans="1:22" ht="30" customHeight="1" x14ac:dyDescent="0.2">
      <c r="A40" s="218" t="s">
        <v>46</v>
      </c>
      <c r="B40" s="218"/>
      <c r="C40" s="218"/>
      <c r="D40" s="218"/>
      <c r="E40" s="218"/>
      <c r="F40" s="218"/>
      <c r="G40" s="218"/>
      <c r="H40" s="218"/>
      <c r="I40" s="218"/>
      <c r="J40" s="218"/>
      <c r="L40" s="218" t="s">
        <v>46</v>
      </c>
      <c r="M40" s="218"/>
      <c r="N40" s="218"/>
      <c r="O40" s="218"/>
      <c r="P40" s="218"/>
      <c r="Q40" s="218"/>
      <c r="R40" s="218"/>
      <c r="S40" s="218"/>
      <c r="T40" s="218"/>
      <c r="U40" s="218"/>
    </row>
    <row r="41" spans="1:22" ht="15" customHeight="1" x14ac:dyDescent="0.2">
      <c r="A41" s="218" t="s">
        <v>224</v>
      </c>
      <c r="B41" s="218"/>
      <c r="C41" s="218"/>
      <c r="D41" s="218"/>
      <c r="E41" s="218"/>
      <c r="F41" s="218"/>
      <c r="G41" s="218"/>
      <c r="H41" s="218"/>
      <c r="I41" s="218"/>
      <c r="J41" s="218"/>
      <c r="L41" s="218" t="s">
        <v>224</v>
      </c>
      <c r="M41" s="218"/>
      <c r="N41" s="218"/>
      <c r="O41" s="218"/>
      <c r="P41" s="218"/>
      <c r="Q41" s="218"/>
      <c r="R41" s="218"/>
      <c r="S41" s="218"/>
      <c r="T41" s="218"/>
      <c r="U41" s="218"/>
    </row>
    <row r="42" spans="1:22" ht="13.9" customHeight="1" x14ac:dyDescent="0.2">
      <c r="A42" s="202" t="s">
        <v>225</v>
      </c>
      <c r="B42" s="202"/>
      <c r="C42" s="202"/>
      <c r="D42" s="202"/>
      <c r="E42" s="202"/>
      <c r="F42" s="202"/>
      <c r="G42" s="202"/>
      <c r="H42" s="202"/>
      <c r="I42" s="202"/>
      <c r="J42" s="201"/>
      <c r="L42" s="212" t="s">
        <v>225</v>
      </c>
      <c r="M42" s="212"/>
      <c r="N42" s="212"/>
      <c r="O42" s="212"/>
      <c r="P42" s="212"/>
      <c r="Q42" s="212"/>
      <c r="R42" s="212"/>
      <c r="S42" s="212"/>
      <c r="T42" s="212"/>
      <c r="U42" s="211"/>
    </row>
    <row r="43" spans="1:22" s="44" customFormat="1" ht="56.45" customHeight="1" x14ac:dyDescent="0.2">
      <c r="A43" s="220" t="s">
        <v>223</v>
      </c>
      <c r="B43" s="220"/>
      <c r="C43" s="220"/>
      <c r="D43" s="220"/>
      <c r="E43" s="220"/>
      <c r="F43" s="220"/>
      <c r="G43" s="220"/>
      <c r="H43" s="220"/>
      <c r="I43" s="220"/>
      <c r="J43" s="220"/>
      <c r="L43" s="220" t="s">
        <v>223</v>
      </c>
      <c r="M43" s="220"/>
      <c r="N43" s="220"/>
      <c r="O43" s="220"/>
      <c r="P43" s="220"/>
      <c r="Q43" s="220"/>
      <c r="R43" s="220"/>
      <c r="S43" s="220"/>
      <c r="T43" s="220"/>
      <c r="U43" s="220"/>
    </row>
    <row r="44" spans="1:22" ht="70.5" customHeight="1" x14ac:dyDescent="0.2">
      <c r="A44" s="223" t="s">
        <v>229</v>
      </c>
      <c r="B44" s="223"/>
      <c r="C44" s="223"/>
      <c r="D44" s="223"/>
      <c r="E44" s="223"/>
      <c r="F44" s="223"/>
      <c r="G44" s="223"/>
      <c r="H44" s="223"/>
      <c r="I44" s="223"/>
      <c r="J44" s="223"/>
      <c r="L44" s="223" t="s">
        <v>229</v>
      </c>
      <c r="M44" s="223"/>
      <c r="N44" s="223"/>
      <c r="O44" s="223"/>
      <c r="P44" s="223"/>
      <c r="Q44" s="223"/>
      <c r="R44" s="223"/>
      <c r="S44" s="223"/>
      <c r="T44" s="223"/>
      <c r="U44" s="223"/>
    </row>
    <row r="45" spans="1:22" x14ac:dyDescent="0.2">
      <c r="A45" s="218" t="s">
        <v>228</v>
      </c>
      <c r="B45" s="218"/>
      <c r="C45" s="218"/>
      <c r="D45" s="218"/>
      <c r="E45" s="218"/>
      <c r="F45" s="218"/>
      <c r="G45" s="218"/>
      <c r="H45" s="218"/>
      <c r="I45" s="218"/>
      <c r="L45" s="218" t="s">
        <v>228</v>
      </c>
      <c r="M45" s="218"/>
      <c r="N45" s="218"/>
      <c r="O45" s="218"/>
      <c r="P45" s="218"/>
      <c r="Q45" s="218"/>
      <c r="R45" s="218"/>
      <c r="S45" s="218"/>
      <c r="T45" s="218"/>
      <c r="U45" s="212"/>
    </row>
    <row r="46" spans="1:22" ht="15" x14ac:dyDescent="0.25">
      <c r="C46" s="1"/>
      <c r="L46"/>
      <c r="M46"/>
      <c r="N46" s="44"/>
    </row>
    <row r="47" spans="1:22" ht="15" x14ac:dyDescent="0.25">
      <c r="A47"/>
      <c r="B47"/>
      <c r="C47"/>
      <c r="D47"/>
      <c r="E47"/>
      <c r="F47"/>
      <c r="G47"/>
      <c r="H47"/>
      <c r="I47"/>
      <c r="J47"/>
      <c r="K47"/>
      <c r="L47"/>
      <c r="M47"/>
      <c r="N47"/>
    </row>
    <row r="48" spans="1:22" ht="15" x14ac:dyDescent="0.25">
      <c r="A48" s="220"/>
      <c r="B48" s="220"/>
      <c r="C48" s="220"/>
      <c r="D48" s="220"/>
      <c r="E48" s="220"/>
      <c r="F48" s="220"/>
      <c r="G48" s="220"/>
      <c r="H48" s="220"/>
      <c r="I48" s="220"/>
      <c r="J48"/>
      <c r="K48"/>
      <c r="L48"/>
      <c r="M48"/>
      <c r="N48"/>
    </row>
    <row r="49" spans="1:21" ht="15" x14ac:dyDescent="0.25">
      <c r="A49"/>
      <c r="B49"/>
      <c r="C49"/>
      <c r="D49"/>
      <c r="E49"/>
      <c r="F49"/>
      <c r="G49"/>
      <c r="H49"/>
      <c r="I49"/>
      <c r="J49"/>
      <c r="K49"/>
      <c r="L49"/>
      <c r="M49"/>
      <c r="N49"/>
    </row>
    <row r="50" spans="1:21" ht="15" x14ac:dyDescent="0.25">
      <c r="A50"/>
      <c r="B50"/>
      <c r="C50"/>
      <c r="D50"/>
      <c r="E50"/>
      <c r="F50"/>
      <c r="G50"/>
      <c r="H50"/>
      <c r="I50"/>
      <c r="J50"/>
      <c r="K50"/>
      <c r="L50"/>
      <c r="M50"/>
      <c r="N50"/>
    </row>
    <row r="51" spans="1:21" ht="13.9" customHeight="1" x14ac:dyDescent="0.25">
      <c r="A51"/>
      <c r="B51"/>
      <c r="C51"/>
      <c r="D51"/>
      <c r="E51"/>
      <c r="F51"/>
      <c r="G51"/>
      <c r="H51"/>
      <c r="I51"/>
      <c r="J51"/>
      <c r="K51"/>
      <c r="L51"/>
      <c r="M51"/>
      <c r="N51"/>
    </row>
    <row r="52" spans="1:21" s="44" customFormat="1" ht="13.9" customHeight="1" x14ac:dyDescent="0.25">
      <c r="A52"/>
      <c r="B52"/>
      <c r="C52"/>
      <c r="D52"/>
      <c r="E52"/>
      <c r="F52"/>
      <c r="G52"/>
      <c r="H52"/>
      <c r="I52"/>
      <c r="J52"/>
      <c r="K52"/>
      <c r="L52"/>
      <c r="M52"/>
      <c r="N52"/>
      <c r="O52" s="1"/>
      <c r="P52" s="1"/>
      <c r="Q52" s="1"/>
      <c r="R52" s="1"/>
      <c r="S52" s="1"/>
      <c r="T52" s="186"/>
      <c r="U52" s="1"/>
    </row>
    <row r="53" spans="1:21" ht="13.9" customHeight="1" x14ac:dyDescent="0.25">
      <c r="A53"/>
      <c r="B53"/>
      <c r="C53"/>
      <c r="D53"/>
      <c r="E53"/>
      <c r="F53"/>
      <c r="G53"/>
      <c r="H53"/>
      <c r="I53"/>
      <c r="J53"/>
      <c r="K53"/>
      <c r="L53"/>
      <c r="M53"/>
      <c r="N53"/>
    </row>
    <row r="54" spans="1:21" s="44" customFormat="1" ht="13.9" customHeight="1" x14ac:dyDescent="0.25">
      <c r="A54"/>
      <c r="B54"/>
      <c r="C54"/>
      <c r="D54"/>
      <c r="E54"/>
      <c r="F54"/>
      <c r="G54"/>
      <c r="H54"/>
      <c r="I54"/>
      <c r="J54"/>
      <c r="K54"/>
      <c r="L54"/>
      <c r="M54"/>
      <c r="N54"/>
      <c r="O54" s="1"/>
      <c r="P54" s="1"/>
      <c r="Q54" s="1"/>
      <c r="R54" s="1"/>
      <c r="S54" s="1"/>
      <c r="T54" s="186"/>
      <c r="U54" s="1"/>
    </row>
    <row r="55" spans="1:21" ht="13.9" customHeight="1" x14ac:dyDescent="0.25">
      <c r="A55"/>
      <c r="B55"/>
      <c r="C55"/>
      <c r="D55"/>
      <c r="E55"/>
      <c r="F55"/>
      <c r="G55"/>
      <c r="H55"/>
      <c r="I55"/>
      <c r="J55"/>
      <c r="K55"/>
      <c r="L55"/>
      <c r="M55"/>
      <c r="N55"/>
    </row>
    <row r="56" spans="1:21" s="44" customFormat="1" ht="13.9" customHeight="1" x14ac:dyDescent="0.25">
      <c r="A56"/>
      <c r="B56"/>
      <c r="C56"/>
      <c r="D56"/>
      <c r="E56"/>
      <c r="F56"/>
      <c r="G56"/>
      <c r="H56"/>
      <c r="I56"/>
      <c r="J56"/>
      <c r="K56"/>
      <c r="L56"/>
      <c r="M56"/>
      <c r="N56"/>
      <c r="O56" s="1"/>
      <c r="P56" s="1"/>
      <c r="Q56" s="1"/>
      <c r="R56" s="1"/>
      <c r="S56" s="1"/>
      <c r="T56" s="186"/>
      <c r="U56" s="1"/>
    </row>
    <row r="57" spans="1:21" ht="13.9" customHeight="1" x14ac:dyDescent="0.25">
      <c r="A57"/>
      <c r="B57"/>
      <c r="C57"/>
      <c r="D57"/>
      <c r="E57"/>
      <c r="F57"/>
      <c r="G57"/>
      <c r="H57"/>
      <c r="I57"/>
      <c r="J57"/>
      <c r="K57"/>
      <c r="L57"/>
      <c r="M57"/>
      <c r="N57"/>
    </row>
    <row r="58" spans="1:21" ht="13.9" customHeight="1" x14ac:dyDescent="0.25">
      <c r="A58"/>
      <c r="B58"/>
      <c r="C58"/>
      <c r="D58"/>
      <c r="E58"/>
      <c r="F58"/>
      <c r="G58"/>
      <c r="H58"/>
      <c r="I58"/>
      <c r="J58"/>
      <c r="K58"/>
      <c r="L58"/>
      <c r="M58"/>
      <c r="N58"/>
    </row>
    <row r="59" spans="1:21" s="44" customFormat="1" ht="13.9" customHeight="1" x14ac:dyDescent="0.25">
      <c r="A59"/>
      <c r="B59"/>
      <c r="C59"/>
      <c r="D59"/>
      <c r="E59"/>
      <c r="F59"/>
      <c r="G59"/>
      <c r="H59"/>
      <c r="I59"/>
      <c r="J59"/>
      <c r="K59"/>
      <c r="L59"/>
      <c r="M59"/>
      <c r="N59"/>
      <c r="O59" s="1"/>
      <c r="P59" s="1"/>
      <c r="Q59" s="1"/>
      <c r="R59" s="1"/>
      <c r="S59" s="1"/>
      <c r="T59" s="186"/>
      <c r="U59" s="1"/>
    </row>
    <row r="60" spans="1:21" ht="13.9" customHeight="1" x14ac:dyDescent="0.25">
      <c r="A60"/>
      <c r="B60"/>
      <c r="C60"/>
      <c r="D60"/>
      <c r="E60"/>
      <c r="F60"/>
      <c r="G60"/>
      <c r="H60"/>
      <c r="I60"/>
      <c r="J60"/>
      <c r="K60"/>
      <c r="L60"/>
      <c r="M60"/>
      <c r="N60"/>
    </row>
    <row r="61" spans="1:21" s="44" customFormat="1" ht="13.9" customHeight="1" x14ac:dyDescent="0.25">
      <c r="A61"/>
      <c r="B61"/>
      <c r="C61"/>
      <c r="D61"/>
      <c r="E61"/>
      <c r="F61"/>
      <c r="G61"/>
      <c r="H61"/>
      <c r="I61"/>
      <c r="J61"/>
      <c r="K61"/>
      <c r="L61"/>
      <c r="M61"/>
      <c r="N61"/>
      <c r="O61" s="1"/>
      <c r="P61" s="1"/>
      <c r="Q61" s="1"/>
      <c r="R61" s="1"/>
      <c r="S61" s="1"/>
      <c r="T61" s="186"/>
      <c r="U61" s="1"/>
    </row>
    <row r="62" spans="1:21" ht="13.9" customHeight="1" x14ac:dyDescent="0.25">
      <c r="A62"/>
      <c r="B62"/>
      <c r="C62"/>
      <c r="D62"/>
      <c r="E62"/>
      <c r="F62"/>
      <c r="G62"/>
      <c r="H62"/>
      <c r="I62"/>
      <c r="J62"/>
      <c r="K62"/>
      <c r="L62"/>
      <c r="M62"/>
      <c r="N62"/>
    </row>
    <row r="63" spans="1:21" s="44" customFormat="1" ht="13.9" customHeight="1" x14ac:dyDescent="0.25">
      <c r="A63"/>
      <c r="B63"/>
      <c r="C63"/>
      <c r="D63"/>
      <c r="E63"/>
      <c r="F63"/>
      <c r="G63"/>
      <c r="H63"/>
      <c r="I63"/>
      <c r="J63"/>
      <c r="K63"/>
      <c r="L63"/>
      <c r="M63"/>
      <c r="N63"/>
      <c r="O63" s="1"/>
      <c r="P63" s="1"/>
      <c r="Q63" s="1"/>
      <c r="R63" s="1"/>
      <c r="S63" s="1"/>
      <c r="T63" s="186"/>
      <c r="U63" s="1"/>
    </row>
    <row r="64" spans="1:21" ht="13.9" customHeight="1" x14ac:dyDescent="0.25">
      <c r="A64"/>
      <c r="B64"/>
      <c r="C64"/>
      <c r="D64"/>
      <c r="E64"/>
      <c r="F64"/>
      <c r="G64"/>
      <c r="H64"/>
      <c r="I64"/>
      <c r="J64"/>
      <c r="K64"/>
      <c r="L64"/>
      <c r="M64"/>
      <c r="N64"/>
    </row>
    <row r="65" spans="1:21" ht="13.9" customHeight="1" x14ac:dyDescent="0.25">
      <c r="A65"/>
      <c r="B65"/>
      <c r="C65"/>
      <c r="D65"/>
      <c r="E65"/>
      <c r="F65"/>
      <c r="G65"/>
      <c r="H65"/>
      <c r="I65"/>
      <c r="J65"/>
      <c r="K65"/>
      <c r="L65"/>
      <c r="M65"/>
      <c r="N65"/>
    </row>
    <row r="66" spans="1:21" s="44" customFormat="1" ht="13.9" customHeight="1" x14ac:dyDescent="0.25">
      <c r="A66"/>
      <c r="B66"/>
      <c r="C66"/>
      <c r="D66"/>
      <c r="E66"/>
      <c r="F66"/>
      <c r="G66"/>
      <c r="H66"/>
      <c r="I66"/>
      <c r="J66"/>
      <c r="K66"/>
      <c r="L66"/>
      <c r="M66"/>
      <c r="N66"/>
      <c r="O66" s="1"/>
      <c r="P66" s="1"/>
      <c r="Q66" s="1"/>
      <c r="R66" s="1"/>
      <c r="S66" s="1"/>
      <c r="T66" s="186"/>
      <c r="U66" s="1"/>
    </row>
    <row r="67" spans="1:21" ht="13.9" customHeight="1" x14ac:dyDescent="0.25">
      <c r="A67"/>
      <c r="B67"/>
      <c r="C67"/>
      <c r="D67"/>
      <c r="E67"/>
      <c r="F67"/>
      <c r="G67"/>
      <c r="H67"/>
      <c r="I67"/>
      <c r="J67"/>
      <c r="K67"/>
      <c r="L67"/>
      <c r="M67"/>
      <c r="N67"/>
    </row>
    <row r="68" spans="1:21" s="44" customFormat="1" ht="13.9" customHeight="1" x14ac:dyDescent="0.2">
      <c r="I68" s="186"/>
      <c r="K68" s="46"/>
      <c r="L68" s="1"/>
      <c r="M68" s="1"/>
      <c r="O68" s="1"/>
      <c r="P68" s="1"/>
      <c r="Q68" s="1"/>
      <c r="R68" s="1"/>
      <c r="S68" s="1"/>
      <c r="T68" s="186"/>
      <c r="U68" s="1"/>
    </row>
    <row r="69" spans="1:21" ht="13.9" customHeight="1" x14ac:dyDescent="0.2">
      <c r="C69" s="1"/>
      <c r="N69" s="44"/>
    </row>
    <row r="70" spans="1:21" s="44" customFormat="1" ht="13.9" customHeight="1" x14ac:dyDescent="0.2">
      <c r="I70" s="186"/>
      <c r="L70" s="1"/>
      <c r="M70" s="1"/>
      <c r="O70" s="1"/>
      <c r="P70" s="1"/>
      <c r="Q70" s="1"/>
      <c r="R70" s="1"/>
      <c r="S70" s="1"/>
      <c r="T70" s="186"/>
      <c r="U70" s="1"/>
    </row>
    <row r="71" spans="1:21" ht="13.9" customHeight="1" x14ac:dyDescent="0.2">
      <c r="C71" s="1"/>
      <c r="K71" s="46"/>
      <c r="N71" s="44"/>
    </row>
    <row r="72" spans="1:21" ht="13.9" customHeight="1" x14ac:dyDescent="0.2">
      <c r="C72" s="1"/>
      <c r="K72" s="46"/>
      <c r="N72" s="44"/>
    </row>
    <row r="73" spans="1:21" s="44" customFormat="1" ht="13.9" customHeight="1" x14ac:dyDescent="0.2">
      <c r="I73" s="186"/>
      <c r="K73" s="46"/>
      <c r="L73" s="1"/>
      <c r="M73" s="1"/>
      <c r="O73" s="1"/>
      <c r="P73" s="1"/>
      <c r="Q73" s="1"/>
      <c r="R73" s="1"/>
      <c r="S73" s="1"/>
      <c r="T73" s="186"/>
      <c r="U73" s="1"/>
    </row>
    <row r="74" spans="1:21" ht="13.9" customHeight="1" x14ac:dyDescent="0.2">
      <c r="C74" s="1"/>
      <c r="K74" s="46"/>
      <c r="N74" s="44"/>
    </row>
    <row r="75" spans="1:21" s="44" customFormat="1" ht="13.9" customHeight="1" x14ac:dyDescent="0.2">
      <c r="I75" s="186"/>
      <c r="K75" s="46"/>
      <c r="L75" s="1"/>
      <c r="M75" s="1"/>
      <c r="O75" s="1"/>
      <c r="P75" s="1"/>
      <c r="Q75" s="1"/>
      <c r="R75" s="1"/>
      <c r="S75" s="1"/>
      <c r="T75" s="186"/>
      <c r="U75" s="1"/>
    </row>
    <row r="76" spans="1:21" ht="13.9" customHeight="1" x14ac:dyDescent="0.2">
      <c r="C76" s="1"/>
      <c r="N76" s="44"/>
    </row>
    <row r="77" spans="1:21" s="44" customFormat="1" ht="13.9" customHeight="1" x14ac:dyDescent="0.2">
      <c r="I77" s="186"/>
      <c r="L77" s="1"/>
      <c r="M77" s="1"/>
      <c r="O77" s="1"/>
      <c r="P77" s="1"/>
      <c r="Q77" s="1"/>
      <c r="R77" s="1"/>
      <c r="S77" s="1"/>
      <c r="T77" s="186"/>
      <c r="U77" s="1"/>
    </row>
    <row r="78" spans="1:21" ht="13.9" customHeight="1" x14ac:dyDescent="0.2">
      <c r="C78" s="1"/>
      <c r="N78" s="44"/>
    </row>
    <row r="79" spans="1:21" ht="45.6" customHeight="1" x14ac:dyDescent="0.2">
      <c r="C79" s="1"/>
      <c r="N79" s="44"/>
    </row>
    <row r="80" spans="1:21" ht="60.6" customHeight="1" x14ac:dyDescent="0.2">
      <c r="C80" s="1"/>
      <c r="N80" s="44"/>
    </row>
    <row r="81" spans="3:21" ht="30.6" customHeight="1" x14ac:dyDescent="0.2">
      <c r="C81" s="1"/>
      <c r="N81" s="44"/>
    </row>
    <row r="82" spans="3:21" ht="28.15" customHeight="1" x14ac:dyDescent="0.2">
      <c r="C82" s="1"/>
      <c r="N82" s="44"/>
    </row>
    <row r="83" spans="3:21" x14ac:dyDescent="0.2">
      <c r="C83" s="1"/>
      <c r="N83" s="44"/>
    </row>
    <row r="84" spans="3:21" x14ac:dyDescent="0.2">
      <c r="C84" s="1"/>
      <c r="N84" s="44"/>
    </row>
    <row r="85" spans="3:21" x14ac:dyDescent="0.2">
      <c r="N85" s="44"/>
    </row>
    <row r="86" spans="3:21" s="32" customFormat="1" x14ac:dyDescent="0.2">
      <c r="I86" s="186"/>
      <c r="L86" s="1"/>
      <c r="M86" s="1"/>
      <c r="N86" s="44"/>
      <c r="O86" s="1"/>
      <c r="P86" s="1"/>
      <c r="Q86" s="1"/>
      <c r="R86" s="1"/>
      <c r="S86" s="1"/>
      <c r="T86" s="186"/>
      <c r="U86" s="1"/>
    </row>
    <row r="87" spans="3:21" x14ac:dyDescent="0.2">
      <c r="C87" s="1"/>
      <c r="N87" s="44"/>
    </row>
    <row r="88" spans="3:21" x14ac:dyDescent="0.2">
      <c r="C88" s="1"/>
      <c r="N88" s="44"/>
    </row>
    <row r="89" spans="3:21" x14ac:dyDescent="0.2">
      <c r="C89" s="1"/>
      <c r="N89" s="44"/>
    </row>
    <row r="90" spans="3:21" x14ac:dyDescent="0.2">
      <c r="C90" s="1"/>
      <c r="N90" s="44"/>
    </row>
    <row r="91" spans="3:21" x14ac:dyDescent="0.2">
      <c r="C91" s="1"/>
      <c r="N91" s="44"/>
    </row>
    <row r="92" spans="3:21" x14ac:dyDescent="0.2">
      <c r="C92" s="1"/>
      <c r="N92" s="44"/>
    </row>
    <row r="93" spans="3:21" x14ac:dyDescent="0.2">
      <c r="C93" s="1"/>
      <c r="N93" s="44"/>
    </row>
    <row r="94" spans="3:21" x14ac:dyDescent="0.2">
      <c r="C94" s="1"/>
      <c r="N94" s="44"/>
    </row>
    <row r="95" spans="3:21" x14ac:dyDescent="0.2">
      <c r="C95" s="1"/>
      <c r="N95" s="44"/>
    </row>
    <row r="96" spans="3:21" x14ac:dyDescent="0.2">
      <c r="C96" s="1"/>
      <c r="N96" s="44"/>
    </row>
    <row r="97" spans="3:14" x14ac:dyDescent="0.2">
      <c r="C97" s="1"/>
      <c r="N97" s="44"/>
    </row>
    <row r="98" spans="3:14" x14ac:dyDescent="0.2">
      <c r="C98" s="1"/>
      <c r="N98" s="44"/>
    </row>
    <row r="99" spans="3:14" x14ac:dyDescent="0.2">
      <c r="C99" s="1"/>
      <c r="N99" s="44"/>
    </row>
    <row r="100" spans="3:14" x14ac:dyDescent="0.2">
      <c r="C100" s="1"/>
      <c r="N100" s="44"/>
    </row>
    <row r="101" spans="3:14" x14ac:dyDescent="0.2">
      <c r="C101" s="1"/>
      <c r="N101" s="44"/>
    </row>
    <row r="102" spans="3:14" x14ac:dyDescent="0.2">
      <c r="C102" s="1"/>
      <c r="N102" s="44"/>
    </row>
    <row r="103" spans="3:14" x14ac:dyDescent="0.2">
      <c r="C103" s="1"/>
      <c r="N103" s="44"/>
    </row>
    <row r="104" spans="3:14" x14ac:dyDescent="0.2">
      <c r="C104" s="1"/>
      <c r="N104" s="44"/>
    </row>
    <row r="105" spans="3:14" x14ac:dyDescent="0.2">
      <c r="C105" s="1"/>
      <c r="N105" s="44"/>
    </row>
    <row r="106" spans="3:14" x14ac:dyDescent="0.2">
      <c r="C106" s="1"/>
      <c r="N106" s="44"/>
    </row>
    <row r="107" spans="3:14" x14ac:dyDescent="0.2">
      <c r="C107" s="1"/>
      <c r="N107" s="44"/>
    </row>
    <row r="108" spans="3:14" x14ac:dyDescent="0.2">
      <c r="C108" s="1"/>
      <c r="N108" s="44"/>
    </row>
    <row r="109" spans="3:14" x14ac:dyDescent="0.2">
      <c r="C109" s="1"/>
    </row>
    <row r="110" spans="3:14" x14ac:dyDescent="0.2">
      <c r="C110" s="1"/>
    </row>
    <row r="111" spans="3:14" x14ac:dyDescent="0.2">
      <c r="C111" s="1"/>
    </row>
    <row r="112" spans="3:14" x14ac:dyDescent="0.2">
      <c r="C112" s="1"/>
    </row>
    <row r="113" spans="3:3" x14ac:dyDescent="0.2">
      <c r="C113" s="1"/>
    </row>
    <row r="114" spans="3:3" x14ac:dyDescent="0.2">
      <c r="C114" s="1"/>
    </row>
    <row r="115" spans="3:3" x14ac:dyDescent="0.2">
      <c r="C115" s="1"/>
    </row>
    <row r="116" spans="3:3" x14ac:dyDescent="0.2">
      <c r="C116" s="1"/>
    </row>
    <row r="117" spans="3:3" x14ac:dyDescent="0.2">
      <c r="C117" s="1"/>
    </row>
    <row r="118" spans="3:3" x14ac:dyDescent="0.2">
      <c r="C118" s="1"/>
    </row>
    <row r="119" spans="3:3" x14ac:dyDescent="0.2">
      <c r="C119" s="1"/>
    </row>
    <row r="120" spans="3:3" x14ac:dyDescent="0.2">
      <c r="C120" s="1"/>
    </row>
    <row r="121" spans="3:3" x14ac:dyDescent="0.2">
      <c r="C121" s="1"/>
    </row>
    <row r="122" spans="3:3" x14ac:dyDescent="0.2">
      <c r="C122" s="1"/>
    </row>
    <row r="123" spans="3:3" x14ac:dyDescent="0.2">
      <c r="C123" s="1"/>
    </row>
    <row r="124" spans="3:3" x14ac:dyDescent="0.2">
      <c r="C124" s="1"/>
    </row>
    <row r="125" spans="3:3" x14ac:dyDescent="0.2">
      <c r="C125" s="1"/>
    </row>
    <row r="126" spans="3:3" x14ac:dyDescent="0.2">
      <c r="C126" s="1"/>
    </row>
    <row r="127" spans="3:3" x14ac:dyDescent="0.2">
      <c r="C127" s="1"/>
    </row>
    <row r="128" spans="3:3" x14ac:dyDescent="0.2">
      <c r="C128" s="1"/>
    </row>
    <row r="129" spans="3:3" x14ac:dyDescent="0.2">
      <c r="C129" s="1"/>
    </row>
    <row r="130" spans="3:3" x14ac:dyDescent="0.2">
      <c r="C130" s="1"/>
    </row>
    <row r="131" spans="3:3" x14ac:dyDescent="0.2">
      <c r="C131" s="1"/>
    </row>
    <row r="132" spans="3:3" x14ac:dyDescent="0.2">
      <c r="C132" s="1"/>
    </row>
    <row r="133" spans="3:3" x14ac:dyDescent="0.2">
      <c r="C133" s="1"/>
    </row>
    <row r="134" spans="3:3" x14ac:dyDescent="0.2">
      <c r="C134" s="1"/>
    </row>
    <row r="135" spans="3:3" x14ac:dyDescent="0.2">
      <c r="C135" s="1"/>
    </row>
    <row r="136" spans="3:3" x14ac:dyDescent="0.2">
      <c r="C136" s="1"/>
    </row>
    <row r="137" spans="3:3" x14ac:dyDescent="0.2">
      <c r="C137" s="1"/>
    </row>
    <row r="138" spans="3:3" x14ac:dyDescent="0.2">
      <c r="C138" s="1"/>
    </row>
    <row r="139" spans="3:3" x14ac:dyDescent="0.2">
      <c r="C139" s="1"/>
    </row>
    <row r="140" spans="3:3" x14ac:dyDescent="0.2">
      <c r="C140" s="1"/>
    </row>
    <row r="141" spans="3:3" x14ac:dyDescent="0.2">
      <c r="C141" s="1"/>
    </row>
    <row r="142" spans="3:3" x14ac:dyDescent="0.2">
      <c r="C142" s="1"/>
    </row>
    <row r="143" spans="3:3" x14ac:dyDescent="0.2">
      <c r="C143" s="1"/>
    </row>
    <row r="144" spans="3:3" x14ac:dyDescent="0.2">
      <c r="C144" s="1"/>
    </row>
    <row r="145" spans="3:3" x14ac:dyDescent="0.2">
      <c r="C145" s="1"/>
    </row>
    <row r="146" spans="3:3" x14ac:dyDescent="0.2">
      <c r="C146" s="1"/>
    </row>
    <row r="147" spans="3:3" x14ac:dyDescent="0.2">
      <c r="C147" s="1"/>
    </row>
    <row r="148" spans="3:3" x14ac:dyDescent="0.2">
      <c r="C148" s="1"/>
    </row>
    <row r="149" spans="3:3" x14ac:dyDescent="0.2">
      <c r="C149" s="1"/>
    </row>
    <row r="150" spans="3:3" x14ac:dyDescent="0.2">
      <c r="C150" s="1"/>
    </row>
  </sheetData>
  <mergeCells count="23">
    <mergeCell ref="L4:U4"/>
    <mergeCell ref="A3:J3"/>
    <mergeCell ref="A5:J5"/>
    <mergeCell ref="A4:J4"/>
    <mergeCell ref="A37:J37"/>
    <mergeCell ref="L3:U3"/>
    <mergeCell ref="L5:U5"/>
    <mergeCell ref="L37:U37"/>
    <mergeCell ref="L38:U38"/>
    <mergeCell ref="L39:U39"/>
    <mergeCell ref="L40:U40"/>
    <mergeCell ref="L41:U41"/>
    <mergeCell ref="A48:I48"/>
    <mergeCell ref="L43:U43"/>
    <mergeCell ref="L44:U44"/>
    <mergeCell ref="L45:T45"/>
    <mergeCell ref="A45:I45"/>
    <mergeCell ref="A43:J43"/>
    <mergeCell ref="A38:J38"/>
    <mergeCell ref="A39:J39"/>
    <mergeCell ref="A40:J40"/>
    <mergeCell ref="A41:J41"/>
    <mergeCell ref="A44:J44"/>
  </mergeCells>
  <hyperlinks>
    <hyperlink ref="A1" location="Indice!A1" display="Indice" xr:uid="{DFCFF909-9976-47B2-99F0-9810E8602C7D}"/>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B456"/>
  <sheetViews>
    <sheetView zoomScale="90" zoomScaleNormal="90" workbookViewId="0"/>
  </sheetViews>
  <sheetFormatPr baseColWidth="10" defaultColWidth="11.5703125" defaultRowHeight="12.75" x14ac:dyDescent="0.2"/>
  <cols>
    <col min="1" max="1" width="19.28515625" style="1" customWidth="1"/>
    <col min="2" max="2" width="15.85546875" style="1" customWidth="1"/>
    <col min="3" max="3" width="12.28515625" style="44" customWidth="1"/>
    <col min="4" max="4" width="11.42578125" style="1" customWidth="1"/>
    <col min="5" max="5" width="11.5703125" style="1"/>
    <col min="6" max="7" width="11.5703125" style="1" customWidth="1"/>
    <col min="8" max="8" width="11.5703125" style="1"/>
    <col min="9" max="9" width="11.5703125" style="186"/>
    <col min="10" max="11" width="11.5703125" style="1"/>
    <col min="12" max="12" width="19.28515625" style="1" customWidth="1"/>
    <col min="13" max="13" width="15.85546875" style="1" customWidth="1"/>
    <col min="14" max="14" width="12.28515625" style="1" customWidth="1"/>
    <col min="15" max="19" width="11.5703125" style="1"/>
    <col min="20" max="20" width="11.5703125" style="186"/>
    <col min="21" max="16384" width="11.5703125" style="1"/>
  </cols>
  <sheetData>
    <row r="1" spans="1:21" s="212" customFormat="1" ht="15" x14ac:dyDescent="0.25">
      <c r="A1" s="214" t="s">
        <v>231</v>
      </c>
    </row>
    <row r="2" spans="1:21" x14ac:dyDescent="0.2">
      <c r="A2" s="2"/>
    </row>
    <row r="3" spans="1:21" ht="15" customHeight="1" x14ac:dyDescent="0.2">
      <c r="A3" s="221" t="s">
        <v>153</v>
      </c>
      <c r="B3" s="221"/>
      <c r="C3" s="221"/>
      <c r="D3" s="221"/>
      <c r="E3" s="221"/>
      <c r="F3" s="221"/>
      <c r="G3" s="221"/>
      <c r="H3" s="221"/>
      <c r="I3" s="221"/>
      <c r="J3" s="221"/>
      <c r="L3" s="221" t="s">
        <v>153</v>
      </c>
      <c r="M3" s="221"/>
      <c r="N3" s="221"/>
      <c r="O3" s="221"/>
      <c r="P3" s="221"/>
      <c r="Q3" s="221"/>
      <c r="R3" s="221"/>
      <c r="S3" s="221"/>
      <c r="T3" s="221"/>
      <c r="U3" s="221"/>
    </row>
    <row r="4" spans="1:21" s="117" customFormat="1" ht="15" customHeight="1" x14ac:dyDescent="0.2">
      <c r="A4" s="221" t="s">
        <v>189</v>
      </c>
      <c r="B4" s="221"/>
      <c r="C4" s="221"/>
      <c r="D4" s="221"/>
      <c r="E4" s="221"/>
      <c r="F4" s="221"/>
      <c r="G4" s="221"/>
      <c r="H4" s="221"/>
      <c r="I4" s="221"/>
      <c r="J4" s="221"/>
      <c r="L4" s="221" t="s">
        <v>189</v>
      </c>
      <c r="M4" s="221"/>
      <c r="N4" s="221"/>
      <c r="O4" s="221"/>
      <c r="P4" s="221"/>
      <c r="Q4" s="221"/>
      <c r="R4" s="221"/>
      <c r="S4" s="221"/>
      <c r="T4" s="221"/>
      <c r="U4" s="221"/>
    </row>
    <row r="5" spans="1:21" ht="15" customHeight="1" x14ac:dyDescent="0.2">
      <c r="A5" s="224" t="s">
        <v>32</v>
      </c>
      <c r="B5" s="224"/>
      <c r="C5" s="224"/>
      <c r="D5" s="224"/>
      <c r="E5" s="224"/>
      <c r="F5" s="224"/>
      <c r="G5" s="224"/>
      <c r="H5" s="224"/>
      <c r="I5" s="224"/>
      <c r="J5" s="224"/>
      <c r="L5" s="224" t="s">
        <v>219</v>
      </c>
      <c r="M5" s="224"/>
      <c r="N5" s="224"/>
      <c r="O5" s="224"/>
      <c r="P5" s="224"/>
      <c r="Q5" s="224"/>
      <c r="R5" s="224"/>
      <c r="S5" s="224"/>
      <c r="T5" s="224"/>
      <c r="U5" s="224"/>
    </row>
    <row r="6" spans="1:21" x14ac:dyDescent="0.2">
      <c r="A6" s="3"/>
      <c r="B6" s="3"/>
      <c r="C6" s="42"/>
      <c r="D6" s="3"/>
      <c r="E6" s="3"/>
      <c r="F6" s="3"/>
      <c r="G6" s="3"/>
      <c r="L6" s="3"/>
      <c r="M6" s="3"/>
      <c r="N6" s="42"/>
      <c r="O6" s="3"/>
      <c r="P6" s="3"/>
      <c r="Q6" s="3"/>
      <c r="R6" s="3"/>
    </row>
    <row r="7" spans="1:21" x14ac:dyDescent="0.2">
      <c r="A7" s="118"/>
      <c r="B7" s="4"/>
      <c r="C7" s="4"/>
      <c r="D7" s="5">
        <v>2006</v>
      </c>
      <c r="E7" s="5">
        <v>2009</v>
      </c>
      <c r="F7" s="5">
        <v>2011</v>
      </c>
      <c r="G7" s="5">
        <v>2013</v>
      </c>
      <c r="H7" s="5">
        <v>2015</v>
      </c>
      <c r="I7" s="5">
        <v>2017</v>
      </c>
      <c r="J7" s="119">
        <v>2020</v>
      </c>
      <c r="L7" s="118"/>
      <c r="M7" s="4"/>
      <c r="N7" s="4"/>
      <c r="O7" s="5">
        <v>2006</v>
      </c>
      <c r="P7" s="5">
        <v>2009</v>
      </c>
      <c r="Q7" s="5">
        <v>2011</v>
      </c>
      <c r="R7" s="5">
        <v>2013</v>
      </c>
      <c r="S7" s="5">
        <v>2015</v>
      </c>
      <c r="T7" s="5">
        <v>2017</v>
      </c>
      <c r="U7" s="119">
        <v>2020</v>
      </c>
    </row>
    <row r="8" spans="1:21" x14ac:dyDescent="0.2">
      <c r="A8" s="91"/>
      <c r="B8" s="113"/>
      <c r="C8" s="113"/>
      <c r="D8" s="113"/>
      <c r="E8" s="113"/>
      <c r="F8" s="113"/>
      <c r="G8" s="113"/>
      <c r="H8" s="116"/>
      <c r="I8" s="116"/>
      <c r="J8" s="49"/>
      <c r="L8" s="91"/>
      <c r="M8" s="113"/>
      <c r="N8" s="113"/>
      <c r="O8" s="113"/>
      <c r="P8" s="113"/>
      <c r="Q8" s="113"/>
      <c r="R8" s="113"/>
      <c r="S8" s="116"/>
      <c r="T8" s="116"/>
      <c r="U8" s="49"/>
    </row>
    <row r="9" spans="1:21" s="44" customFormat="1" ht="13.9" customHeight="1" x14ac:dyDescent="0.2">
      <c r="A9" s="57" t="s">
        <v>39</v>
      </c>
      <c r="B9" s="151" t="s">
        <v>93</v>
      </c>
      <c r="C9" s="97" t="s">
        <v>98</v>
      </c>
      <c r="D9" s="99">
        <v>273937.03000000003</v>
      </c>
      <c r="E9" s="99">
        <v>464614.31</v>
      </c>
      <c r="F9" s="99">
        <v>445949.36974444339</v>
      </c>
      <c r="G9" s="99">
        <v>498799.33</v>
      </c>
      <c r="H9" s="99">
        <v>601417.50053868943</v>
      </c>
      <c r="I9" s="99">
        <v>584868.12694349641</v>
      </c>
      <c r="J9" s="130">
        <v>579584.74680207868</v>
      </c>
      <c r="L9" s="57" t="s">
        <v>39</v>
      </c>
      <c r="M9" s="151" t="s">
        <v>93</v>
      </c>
      <c r="N9" s="102" t="s">
        <v>98</v>
      </c>
      <c r="O9" s="99">
        <f>+'1'!B$30*D9</f>
        <v>436655.62582000002</v>
      </c>
      <c r="P9" s="99">
        <f>+'1'!C$30*E9</f>
        <v>647672.34814000002</v>
      </c>
      <c r="Q9" s="99">
        <f>+'1'!D$30*F9</f>
        <v>583301.77562573203</v>
      </c>
      <c r="R9" s="99">
        <f>+'1'!E$30*G9</f>
        <v>623997.96182999993</v>
      </c>
      <c r="S9" s="99">
        <f>+'1'!F$30*H9</f>
        <v>685014.53311356727</v>
      </c>
      <c r="T9" s="99">
        <f>+'1'!G$30*I9</f>
        <v>635166.78586063709</v>
      </c>
      <c r="U9" s="128">
        <f>+'1'!H$30*J9</f>
        <v>579584.74680207868</v>
      </c>
    </row>
    <row r="10" spans="1:21" s="44" customFormat="1" ht="13.9" customHeight="1" x14ac:dyDescent="0.2">
      <c r="A10" s="57"/>
      <c r="B10" s="151"/>
      <c r="C10" s="97" t="s">
        <v>66</v>
      </c>
      <c r="D10" s="99">
        <v>14485.616</v>
      </c>
      <c r="E10" s="99">
        <v>33157.671999999999</v>
      </c>
      <c r="F10" s="99">
        <v>20604.240000000002</v>
      </c>
      <c r="G10" s="99">
        <v>22119.469000000001</v>
      </c>
      <c r="H10" s="99">
        <v>43926.1</v>
      </c>
      <c r="I10" s="99">
        <v>27448.392941089456</v>
      </c>
      <c r="J10" s="130">
        <v>22516.422054906656</v>
      </c>
      <c r="L10" s="57"/>
      <c r="M10" s="151"/>
      <c r="N10" s="100" t="s">
        <v>66</v>
      </c>
      <c r="O10" s="99">
        <f>+'1'!B$30*D10</f>
        <v>23090.071903999997</v>
      </c>
      <c r="P10" s="99">
        <f>+'1'!C$30*E10</f>
        <v>46221.794768</v>
      </c>
      <c r="Q10" s="99">
        <f>+'1'!D$30*F10</f>
        <v>26950.345920000003</v>
      </c>
      <c r="R10" s="99">
        <f>+'1'!E$30*G10</f>
        <v>27671.455718999998</v>
      </c>
      <c r="S10" s="99">
        <f>+'1'!F$30*H10</f>
        <v>50031.827899999997</v>
      </c>
      <c r="T10" s="99">
        <f>+'1'!G$30*I10</f>
        <v>29808.954734023151</v>
      </c>
      <c r="U10" s="128">
        <f>+'1'!H$30*J10</f>
        <v>22516.422054906656</v>
      </c>
    </row>
    <row r="11" spans="1:21" ht="13.9" customHeight="1" x14ac:dyDescent="0.2">
      <c r="A11" s="57"/>
      <c r="B11" s="151" t="s">
        <v>83</v>
      </c>
      <c r="C11" s="97" t="s">
        <v>98</v>
      </c>
      <c r="D11" s="99">
        <v>356800.09</v>
      </c>
      <c r="E11" s="99">
        <v>419526.51</v>
      </c>
      <c r="F11" s="99">
        <v>551249.86237181479</v>
      </c>
      <c r="G11" s="99">
        <v>761909.67</v>
      </c>
      <c r="H11" s="99">
        <v>889361.28518315789</v>
      </c>
      <c r="I11" s="99">
        <v>773927.61275205761</v>
      </c>
      <c r="J11" s="130">
        <v>790225.5308546368</v>
      </c>
      <c r="L11" s="57"/>
      <c r="M11" s="151" t="s">
        <v>83</v>
      </c>
      <c r="N11" s="102" t="s">
        <v>98</v>
      </c>
      <c r="O11" s="99">
        <f>+'1'!B$30*D11</f>
        <v>568739.34346</v>
      </c>
      <c r="P11" s="99">
        <f>+'1'!C$30*E11</f>
        <v>584819.95494000008</v>
      </c>
      <c r="Q11" s="99">
        <f>+'1'!D$30*F11</f>
        <v>721034.81998233381</v>
      </c>
      <c r="R11" s="99">
        <f>+'1'!E$30*G11</f>
        <v>953148.99716999999</v>
      </c>
      <c r="S11" s="99">
        <f>+'1'!F$30*H11</f>
        <v>1012982.5038236169</v>
      </c>
      <c r="T11" s="99">
        <f>+'1'!G$30*I11</f>
        <v>840485.3874487346</v>
      </c>
      <c r="U11" s="128">
        <f>+'1'!H$30*J11</f>
        <v>790225.5308546368</v>
      </c>
    </row>
    <row r="12" spans="1:21" s="44" customFormat="1" ht="13.9" customHeight="1" x14ac:dyDescent="0.2">
      <c r="A12" s="57"/>
      <c r="B12" s="151"/>
      <c r="C12" s="97" t="s">
        <v>66</v>
      </c>
      <c r="D12" s="99">
        <v>18274.228999999999</v>
      </c>
      <c r="E12" s="99">
        <v>47906.938000000002</v>
      </c>
      <c r="F12" s="99">
        <v>24165.78</v>
      </c>
      <c r="G12" s="99">
        <v>44716.214999999997</v>
      </c>
      <c r="H12" s="99">
        <v>116405.9</v>
      </c>
      <c r="I12" s="99">
        <v>28204.864492301775</v>
      </c>
      <c r="J12" s="130">
        <v>48672.337290418516</v>
      </c>
      <c r="L12" s="57"/>
      <c r="M12" s="151"/>
      <c r="N12" s="100" t="s">
        <v>66</v>
      </c>
      <c r="O12" s="99">
        <f>+'1'!B$30*D12</f>
        <v>29129.121025999997</v>
      </c>
      <c r="P12" s="99">
        <f>+'1'!C$30*E12</f>
        <v>66782.271572000012</v>
      </c>
      <c r="Q12" s="99">
        <f>+'1'!D$30*F12</f>
        <v>31608.840240000001</v>
      </c>
      <c r="R12" s="99">
        <f>+'1'!E$30*G12</f>
        <v>55939.984964999989</v>
      </c>
      <c r="S12" s="99">
        <f>+'1'!F$30*H12</f>
        <v>132586.32009999998</v>
      </c>
      <c r="T12" s="99">
        <f>+'1'!G$30*I12</f>
        <v>30630.482838639728</v>
      </c>
      <c r="U12" s="128">
        <f>+'1'!H$30*J12</f>
        <v>48672.337290418516</v>
      </c>
    </row>
    <row r="13" spans="1:21" ht="13.9" customHeight="1" x14ac:dyDescent="0.2">
      <c r="A13" s="57"/>
      <c r="B13" s="151" t="s">
        <v>84</v>
      </c>
      <c r="C13" s="97" t="s">
        <v>98</v>
      </c>
      <c r="D13" s="99">
        <v>538839.16</v>
      </c>
      <c r="E13" s="99">
        <v>619294.06000000006</v>
      </c>
      <c r="F13" s="99">
        <v>781222.80438718887</v>
      </c>
      <c r="G13" s="99">
        <v>925370.28</v>
      </c>
      <c r="H13" s="99">
        <v>890679.33648631675</v>
      </c>
      <c r="I13" s="99">
        <v>974641.38990539021</v>
      </c>
      <c r="J13" s="130">
        <v>888965.51462876261</v>
      </c>
      <c r="L13" s="57"/>
      <c r="M13" s="151" t="s">
        <v>84</v>
      </c>
      <c r="N13" s="102" t="s">
        <v>98</v>
      </c>
      <c r="O13" s="99">
        <f>+'1'!B$30*D13</f>
        <v>858909.62104</v>
      </c>
      <c r="P13" s="99">
        <f>+'1'!C$30*E13</f>
        <v>863295.91964000021</v>
      </c>
      <c r="Q13" s="99">
        <f>+'1'!D$30*F13</f>
        <v>1021839.428138443</v>
      </c>
      <c r="R13" s="99">
        <f>+'1'!E$30*G13</f>
        <v>1157638.22028</v>
      </c>
      <c r="S13" s="99">
        <f>+'1'!F$30*H13</f>
        <v>1014483.7642579147</v>
      </c>
      <c r="T13" s="99">
        <f>+'1'!G$30*I13</f>
        <v>1058460.5494372537</v>
      </c>
      <c r="U13" s="128">
        <f>+'1'!H$30*J13</f>
        <v>888965.51462876261</v>
      </c>
    </row>
    <row r="14" spans="1:21" s="44" customFormat="1" ht="13.9" customHeight="1" x14ac:dyDescent="0.2">
      <c r="A14" s="57"/>
      <c r="B14" s="151"/>
      <c r="C14" s="97" t="s">
        <v>66</v>
      </c>
      <c r="D14" s="99">
        <v>32426.51</v>
      </c>
      <c r="E14" s="99">
        <v>60326.042000000001</v>
      </c>
      <c r="F14" s="99">
        <v>47933.63</v>
      </c>
      <c r="G14" s="99">
        <v>51017.811999999998</v>
      </c>
      <c r="H14" s="99">
        <v>40641.699999999997</v>
      </c>
      <c r="I14" s="99">
        <v>57714.060687332545</v>
      </c>
      <c r="J14" s="130">
        <v>53303.942183364663</v>
      </c>
      <c r="L14" s="57"/>
      <c r="M14" s="151"/>
      <c r="N14" s="100" t="s">
        <v>66</v>
      </c>
      <c r="O14" s="99">
        <f>+'1'!B$30*D14</f>
        <v>51687.856939999991</v>
      </c>
      <c r="P14" s="99">
        <f>+'1'!C$30*E14</f>
        <v>84094.502548000004</v>
      </c>
      <c r="Q14" s="99">
        <f>+'1'!D$30*F14</f>
        <v>62697.188040000001</v>
      </c>
      <c r="R14" s="99">
        <f>+'1'!E$30*G14</f>
        <v>63823.28281199999</v>
      </c>
      <c r="S14" s="99">
        <f>+'1'!F$30*H14</f>
        <v>46290.8963</v>
      </c>
      <c r="T14" s="99">
        <f>+'1'!G$30*I14</f>
        <v>62677.469906443148</v>
      </c>
      <c r="U14" s="128">
        <f>+'1'!H$30*J14</f>
        <v>53303.942183364663</v>
      </c>
    </row>
    <row r="15" spans="1:21" ht="13.9" customHeight="1" x14ac:dyDescent="0.2">
      <c r="A15" s="57"/>
      <c r="B15" s="151" t="s">
        <v>85</v>
      </c>
      <c r="C15" s="97" t="s">
        <v>98</v>
      </c>
      <c r="D15" s="99">
        <v>483336.16</v>
      </c>
      <c r="E15" s="99">
        <v>479754.74</v>
      </c>
      <c r="F15" s="99">
        <v>536536.46276609635</v>
      </c>
      <c r="G15" s="99">
        <v>680522.17</v>
      </c>
      <c r="H15" s="99">
        <v>727487.35083544056</v>
      </c>
      <c r="I15" s="99">
        <v>725666.89724476112</v>
      </c>
      <c r="J15" s="130">
        <v>683321.29916919011</v>
      </c>
      <c r="L15" s="57"/>
      <c r="M15" s="151" t="s">
        <v>85</v>
      </c>
      <c r="N15" s="102" t="s">
        <v>98</v>
      </c>
      <c r="O15" s="99">
        <f>+'1'!B$30*D15</f>
        <v>770437.83903999988</v>
      </c>
      <c r="P15" s="99">
        <f>+'1'!C$30*E15</f>
        <v>668778.10756000003</v>
      </c>
      <c r="Q15" s="99">
        <f>+'1'!D$30*F15</f>
        <v>701789.69329805404</v>
      </c>
      <c r="R15" s="99">
        <f>+'1'!E$30*G15</f>
        <v>851333.23467000003</v>
      </c>
      <c r="S15" s="99">
        <f>+'1'!F$30*H15</f>
        <v>828608.09260156681</v>
      </c>
      <c r="T15" s="99">
        <f>+'1'!G$30*I15</f>
        <v>788074.25040781067</v>
      </c>
      <c r="U15" s="128">
        <f>+'1'!H$30*J15</f>
        <v>683321.29916919011</v>
      </c>
    </row>
    <row r="16" spans="1:21" s="44" customFormat="1" ht="13.9" customHeight="1" x14ac:dyDescent="0.2">
      <c r="A16" s="57"/>
      <c r="B16" s="151"/>
      <c r="C16" s="97" t="s">
        <v>66</v>
      </c>
      <c r="D16" s="99">
        <v>31195.998</v>
      </c>
      <c r="E16" s="99">
        <v>37176.968999999997</v>
      </c>
      <c r="F16" s="99">
        <v>21111.11</v>
      </c>
      <c r="G16" s="99">
        <v>31841.785</v>
      </c>
      <c r="H16" s="99">
        <v>21529.11</v>
      </c>
      <c r="I16" s="99">
        <v>39222.177416483646</v>
      </c>
      <c r="J16" s="130">
        <v>32798.347086608963</v>
      </c>
      <c r="L16" s="57"/>
      <c r="M16" s="151"/>
      <c r="N16" s="100" t="s">
        <v>66</v>
      </c>
      <c r="O16" s="99">
        <f>+'1'!B$30*D16</f>
        <v>49726.420811999997</v>
      </c>
      <c r="P16" s="99">
        <f>+'1'!C$30*E16</f>
        <v>51824.694786</v>
      </c>
      <c r="Q16" s="99">
        <f>+'1'!D$30*F16</f>
        <v>27613.331880000002</v>
      </c>
      <c r="R16" s="99">
        <f>+'1'!E$30*G16</f>
        <v>39834.073034999994</v>
      </c>
      <c r="S16" s="99">
        <f>+'1'!F$30*H16</f>
        <v>24521.656290000003</v>
      </c>
      <c r="T16" s="99">
        <f>+'1'!G$30*I16</f>
        <v>42595.284674301241</v>
      </c>
      <c r="U16" s="128">
        <f>+'1'!H$30*J16</f>
        <v>32798.347086608963</v>
      </c>
    </row>
    <row r="17" spans="1:21" ht="13.9" customHeight="1" x14ac:dyDescent="0.2">
      <c r="A17" s="57"/>
      <c r="B17" s="151" t="s">
        <v>86</v>
      </c>
      <c r="C17" s="97" t="s">
        <v>98</v>
      </c>
      <c r="D17" s="99">
        <v>317302.03000000003</v>
      </c>
      <c r="E17" s="99">
        <v>344288.67</v>
      </c>
      <c r="F17" s="99">
        <v>398282.78746928071</v>
      </c>
      <c r="G17" s="99">
        <v>551228.42000000004</v>
      </c>
      <c r="H17" s="99">
        <v>563729.85765028885</v>
      </c>
      <c r="I17" s="99">
        <v>543329.18927557115</v>
      </c>
      <c r="J17" s="130">
        <v>545769.89177582681</v>
      </c>
      <c r="L17" s="57"/>
      <c r="M17" s="151" t="s">
        <v>86</v>
      </c>
      <c r="N17" s="102" t="s">
        <v>98</v>
      </c>
      <c r="O17" s="99">
        <f>+'1'!B$30*D17</f>
        <v>505779.43582000001</v>
      </c>
      <c r="P17" s="99">
        <f>+'1'!C$30*E17</f>
        <v>479938.40598000004</v>
      </c>
      <c r="Q17" s="99">
        <f>+'1'!D$30*F17</f>
        <v>520953.88600981917</v>
      </c>
      <c r="R17" s="99">
        <f>+'1'!E$30*G17</f>
        <v>689586.75341999996</v>
      </c>
      <c r="S17" s="99">
        <f>+'1'!F$30*H17</f>
        <v>642088.30786367902</v>
      </c>
      <c r="T17" s="99">
        <f>+'1'!G$30*I17</f>
        <v>590055.49955327029</v>
      </c>
      <c r="U17" s="128">
        <f>+'1'!H$30*J17</f>
        <v>545769.89177582681</v>
      </c>
    </row>
    <row r="18" spans="1:21" s="44" customFormat="1" ht="13.9" customHeight="1" x14ac:dyDescent="0.2">
      <c r="A18" s="57"/>
      <c r="B18" s="151"/>
      <c r="C18" s="97" t="s">
        <v>66</v>
      </c>
      <c r="D18" s="99">
        <v>29978.452000000001</v>
      </c>
      <c r="E18" s="99">
        <v>18255.756000000001</v>
      </c>
      <c r="F18" s="99">
        <v>16711.2</v>
      </c>
      <c r="G18" s="99">
        <v>21166.899000000001</v>
      </c>
      <c r="H18" s="99">
        <v>18041.34</v>
      </c>
      <c r="I18" s="99">
        <v>59623.323938006746</v>
      </c>
      <c r="J18" s="130">
        <v>26327.144365817236</v>
      </c>
      <c r="L18" s="57"/>
      <c r="M18" s="151"/>
      <c r="N18" s="100" t="s">
        <v>66</v>
      </c>
      <c r="O18" s="99">
        <f>+'1'!B$30*D18</f>
        <v>47785.652488</v>
      </c>
      <c r="P18" s="99">
        <f>+'1'!C$30*E18</f>
        <v>25448.523864000003</v>
      </c>
      <c r="Q18" s="99">
        <f>+'1'!D$30*F18</f>
        <v>21858.249600000003</v>
      </c>
      <c r="R18" s="99">
        <f>+'1'!E$30*G18</f>
        <v>26479.790648999999</v>
      </c>
      <c r="S18" s="99">
        <f>+'1'!F$30*H18</f>
        <v>20549.08626</v>
      </c>
      <c r="T18" s="99">
        <f>+'1'!G$30*I18</f>
        <v>64750.929796675329</v>
      </c>
      <c r="U18" s="128">
        <f>+'1'!H$30*J18</f>
        <v>26327.144365817236</v>
      </c>
    </row>
    <row r="19" spans="1:21" ht="13.9" customHeight="1" x14ac:dyDescent="0.2">
      <c r="A19" s="57"/>
      <c r="B19" s="151" t="s">
        <v>87</v>
      </c>
      <c r="C19" s="97" t="s">
        <v>98</v>
      </c>
      <c r="D19" s="99">
        <v>336348.76</v>
      </c>
      <c r="E19" s="99">
        <v>398724.88</v>
      </c>
      <c r="F19" s="99">
        <v>407403.96887831204</v>
      </c>
      <c r="G19" s="99">
        <v>529517.72</v>
      </c>
      <c r="H19" s="99">
        <v>579701.30072548916</v>
      </c>
      <c r="I19" s="99">
        <v>650047.09813662607</v>
      </c>
      <c r="J19" s="130">
        <v>601530.00298382971</v>
      </c>
      <c r="L19" s="57"/>
      <c r="M19" s="151" t="s">
        <v>87</v>
      </c>
      <c r="N19" s="102" t="s">
        <v>98</v>
      </c>
      <c r="O19" s="99">
        <f>+'1'!B$30*D19</f>
        <v>536139.92343999993</v>
      </c>
      <c r="P19" s="99">
        <f>+'1'!C$30*E19</f>
        <v>555822.48272000009</v>
      </c>
      <c r="Q19" s="99">
        <f>+'1'!D$30*F19</f>
        <v>532884.39129283221</v>
      </c>
      <c r="R19" s="99">
        <f>+'1'!E$30*G19</f>
        <v>662426.66771999991</v>
      </c>
      <c r="S19" s="99">
        <f>+'1'!F$30*H19</f>
        <v>660279.78152633214</v>
      </c>
      <c r="T19" s="99">
        <f>+'1'!G$30*I19</f>
        <v>705951.14857637591</v>
      </c>
      <c r="U19" s="128">
        <f>+'1'!H$30*J19</f>
        <v>601530.00298382971</v>
      </c>
    </row>
    <row r="20" spans="1:21" s="44" customFormat="1" ht="13.9" customHeight="1" x14ac:dyDescent="0.2">
      <c r="A20" s="57"/>
      <c r="B20" s="151"/>
      <c r="C20" s="97" t="s">
        <v>66</v>
      </c>
      <c r="D20" s="99">
        <v>12951.937</v>
      </c>
      <c r="E20" s="99">
        <v>26810.553</v>
      </c>
      <c r="F20" s="99">
        <v>14236.77</v>
      </c>
      <c r="G20" s="99">
        <v>23726.149000000001</v>
      </c>
      <c r="H20" s="99">
        <v>17852.810000000001</v>
      </c>
      <c r="I20" s="99">
        <v>17022.534144384932</v>
      </c>
      <c r="J20" s="130">
        <v>19583.34609640131</v>
      </c>
      <c r="L20" s="57"/>
      <c r="M20" s="151"/>
      <c r="N20" s="100" t="s">
        <v>66</v>
      </c>
      <c r="O20" s="99">
        <f>+'1'!B$30*D20</f>
        <v>20645.387577999998</v>
      </c>
      <c r="P20" s="99">
        <f>+'1'!C$30*E20</f>
        <v>37373.910882000004</v>
      </c>
      <c r="Q20" s="99">
        <f>+'1'!D$30*F20</f>
        <v>18621.695160000003</v>
      </c>
      <c r="R20" s="99">
        <f>+'1'!E$30*G20</f>
        <v>29681.412399000001</v>
      </c>
      <c r="S20" s="99">
        <f>+'1'!F$30*H20</f>
        <v>20334.350590000002</v>
      </c>
      <c r="T20" s="99">
        <f>+'1'!G$30*I20</f>
        <v>18486.472080802039</v>
      </c>
      <c r="U20" s="128">
        <f>+'1'!H$30*J20</f>
        <v>19583.34609640131</v>
      </c>
    </row>
    <row r="21" spans="1:21" s="44" customFormat="1" ht="13.9" customHeight="1" x14ac:dyDescent="0.2">
      <c r="A21" s="57"/>
      <c r="B21" s="152" t="s">
        <v>95</v>
      </c>
      <c r="C21" s="97" t="s">
        <v>98</v>
      </c>
      <c r="D21" s="99">
        <v>561566.91</v>
      </c>
      <c r="E21" s="99">
        <v>638431.31999999995</v>
      </c>
      <c r="F21" s="99">
        <v>664719.39966922591</v>
      </c>
      <c r="G21" s="99">
        <v>802969.37</v>
      </c>
      <c r="H21" s="99">
        <v>913907.14108435682</v>
      </c>
      <c r="I21" s="99">
        <v>1029813.4163598797</v>
      </c>
      <c r="J21" s="130">
        <v>960527.96940451371</v>
      </c>
      <c r="L21" s="57"/>
      <c r="M21" s="152" t="s">
        <v>95</v>
      </c>
      <c r="N21" s="102" t="s">
        <v>98</v>
      </c>
      <c r="O21" s="99">
        <f>+'1'!B$30*D21</f>
        <v>895137.65454000002</v>
      </c>
      <c r="P21" s="99">
        <f>+'1'!C$30*E21</f>
        <v>889973.26008000004</v>
      </c>
      <c r="Q21" s="99">
        <f>+'1'!D$30*F21</f>
        <v>869452.97476734756</v>
      </c>
      <c r="R21" s="99">
        <f>+'1'!E$30*G21</f>
        <v>1004514.6818699999</v>
      </c>
      <c r="S21" s="99">
        <f>+'1'!F$30*H21</f>
        <v>1040940.2336950824</v>
      </c>
      <c r="T21" s="99">
        <f>+'1'!G$30*I21</f>
        <v>1118377.3701668293</v>
      </c>
      <c r="U21" s="128">
        <f>+'1'!H$30*J21</f>
        <v>960527.96940451371</v>
      </c>
    </row>
    <row r="22" spans="1:21" s="44" customFormat="1" ht="13.9" customHeight="1" x14ac:dyDescent="0.2">
      <c r="A22" s="57"/>
      <c r="B22" s="152"/>
      <c r="C22" s="97" t="s">
        <v>66</v>
      </c>
      <c r="D22" s="99">
        <v>18339.513999999999</v>
      </c>
      <c r="E22" s="99">
        <v>20099.776999999998</v>
      </c>
      <c r="F22" s="99">
        <v>25038.05</v>
      </c>
      <c r="G22" s="99">
        <v>24914.798999999999</v>
      </c>
      <c r="H22" s="99">
        <v>22251.65</v>
      </c>
      <c r="I22" s="99">
        <v>28732.830829808987</v>
      </c>
      <c r="J22" s="130">
        <v>23536.167367867089</v>
      </c>
      <c r="L22" s="57"/>
      <c r="M22" s="152"/>
      <c r="N22" s="100" t="s">
        <v>66</v>
      </c>
      <c r="O22" s="99">
        <f>+'1'!B$30*D22</f>
        <v>29233.185315999996</v>
      </c>
      <c r="P22" s="99">
        <f>+'1'!C$30*E22</f>
        <v>28019.089137999999</v>
      </c>
      <c r="Q22" s="99">
        <f>+'1'!D$30*F22</f>
        <v>32749.769400000001</v>
      </c>
      <c r="R22" s="99">
        <f>+'1'!E$30*G22</f>
        <v>31168.413548999997</v>
      </c>
      <c r="S22" s="99">
        <f>+'1'!F$30*H22</f>
        <v>25344.629350000003</v>
      </c>
      <c r="T22" s="99">
        <f>+'1'!G$30*I22</f>
        <v>31203.85428117256</v>
      </c>
      <c r="U22" s="128">
        <f>+'1'!H$30*J22</f>
        <v>23536.167367867089</v>
      </c>
    </row>
    <row r="23" spans="1:21" ht="13.9" customHeight="1" x14ac:dyDescent="0.2">
      <c r="A23" s="57"/>
      <c r="B23" s="151" t="s">
        <v>96</v>
      </c>
      <c r="C23" s="97" t="s">
        <v>98</v>
      </c>
      <c r="D23" s="99">
        <v>336467.32</v>
      </c>
      <c r="E23" s="99">
        <v>388326.61</v>
      </c>
      <c r="F23" s="99">
        <v>422118.61678554956</v>
      </c>
      <c r="G23" s="99">
        <v>490339.45</v>
      </c>
      <c r="H23" s="99">
        <v>562065.25428226031</v>
      </c>
      <c r="I23" s="99">
        <v>547193.52307179966</v>
      </c>
      <c r="J23" s="130">
        <v>581402.46984414745</v>
      </c>
      <c r="L23" s="57"/>
      <c r="M23" s="151" t="s">
        <v>96</v>
      </c>
      <c r="N23" s="102" t="s">
        <v>98</v>
      </c>
      <c r="O23" s="99">
        <f>+'1'!B$30*D23</f>
        <v>536328.90807999996</v>
      </c>
      <c r="P23" s="99">
        <f>+'1'!C$30*E23</f>
        <v>541327.29434000002</v>
      </c>
      <c r="Q23" s="99">
        <f>+'1'!D$30*F23</f>
        <v>552131.15075549879</v>
      </c>
      <c r="R23" s="99">
        <f>+'1'!E$30*G23</f>
        <v>613414.65194999997</v>
      </c>
      <c r="S23" s="99">
        <f>+'1'!F$30*H23</f>
        <v>640192.32462749456</v>
      </c>
      <c r="T23" s="99">
        <f>+'1'!G$30*I23</f>
        <v>594252.16605597443</v>
      </c>
      <c r="U23" s="128">
        <f>+'1'!H$30*J23</f>
        <v>581402.46984414745</v>
      </c>
    </row>
    <row r="24" spans="1:21" s="44" customFormat="1" ht="13.9" customHeight="1" x14ac:dyDescent="0.2">
      <c r="A24" s="57"/>
      <c r="B24" s="151"/>
      <c r="C24" s="97" t="s">
        <v>66</v>
      </c>
      <c r="D24" s="99">
        <v>16975.976999999999</v>
      </c>
      <c r="E24" s="99">
        <v>29031.651999999998</v>
      </c>
      <c r="F24" s="99">
        <v>22454.03</v>
      </c>
      <c r="G24" s="99">
        <v>22066.696</v>
      </c>
      <c r="H24" s="99">
        <v>20109.580000000002</v>
      </c>
      <c r="I24" s="99">
        <v>13932.294866226281</v>
      </c>
      <c r="J24" s="130">
        <v>28818.54560913724</v>
      </c>
      <c r="L24" s="57"/>
      <c r="M24" s="151"/>
      <c r="N24" s="100" t="s">
        <v>66</v>
      </c>
      <c r="O24" s="99">
        <f>+'1'!B$30*D24</f>
        <v>27059.707337999997</v>
      </c>
      <c r="P24" s="99">
        <f>+'1'!C$30*E24</f>
        <v>40470.122887999998</v>
      </c>
      <c r="Q24" s="99">
        <f>+'1'!D$30*F24</f>
        <v>29369.87124</v>
      </c>
      <c r="R24" s="99">
        <f>+'1'!E$30*G24</f>
        <v>27605.436695999997</v>
      </c>
      <c r="S24" s="99">
        <f>+'1'!F$30*H24</f>
        <v>22904.811620000004</v>
      </c>
      <c r="T24" s="99">
        <f>+'1'!G$30*I24</f>
        <v>15130.472224721741</v>
      </c>
      <c r="U24" s="128">
        <f>+'1'!H$30*J24</f>
        <v>28818.54560913724</v>
      </c>
    </row>
    <row r="25" spans="1:21" ht="13.9" customHeight="1" x14ac:dyDescent="0.2">
      <c r="A25" s="57"/>
      <c r="B25" s="151" t="s">
        <v>88</v>
      </c>
      <c r="C25" s="97" t="s">
        <v>98</v>
      </c>
      <c r="D25" s="99">
        <v>291301.40999999997</v>
      </c>
      <c r="E25" s="99">
        <v>334825.84000000003</v>
      </c>
      <c r="F25" s="99">
        <v>349494.8058821992</v>
      </c>
      <c r="G25" s="99">
        <v>420441.82</v>
      </c>
      <c r="H25" s="99">
        <v>484619.2882688932</v>
      </c>
      <c r="I25" s="99">
        <v>531345.3190075485</v>
      </c>
      <c r="J25" s="130">
        <v>555357.55599258607</v>
      </c>
      <c r="L25" s="57"/>
      <c r="M25" s="151" t="s">
        <v>88</v>
      </c>
      <c r="N25" s="102" t="s">
        <v>98</v>
      </c>
      <c r="O25" s="99">
        <f>+'1'!B$30*D25</f>
        <v>464334.44753999991</v>
      </c>
      <c r="P25" s="99">
        <f>+'1'!C$30*E25</f>
        <v>466747.22096000006</v>
      </c>
      <c r="Q25" s="99">
        <f>+'1'!D$30*F25</f>
        <v>457139.20609391655</v>
      </c>
      <c r="R25" s="99">
        <f>+'1'!E$30*G25</f>
        <v>525972.71681999997</v>
      </c>
      <c r="S25" s="99">
        <f>+'1'!F$30*H25</f>
        <v>551981.36933826935</v>
      </c>
      <c r="T25" s="99">
        <f>+'1'!G$30*I25</f>
        <v>577041.01644219772</v>
      </c>
      <c r="U25" s="128">
        <f>+'1'!H$30*J25</f>
        <v>555357.55599258607</v>
      </c>
    </row>
    <row r="26" spans="1:21" s="44" customFormat="1" ht="13.9" customHeight="1" x14ac:dyDescent="0.2">
      <c r="A26" s="57"/>
      <c r="B26" s="151"/>
      <c r="C26" s="97" t="s">
        <v>66</v>
      </c>
      <c r="D26" s="99">
        <v>14294.712</v>
      </c>
      <c r="E26" s="99">
        <v>29830.508999999998</v>
      </c>
      <c r="F26" s="99">
        <v>14176.23</v>
      </c>
      <c r="G26" s="99">
        <v>19020.536</v>
      </c>
      <c r="H26" s="99">
        <v>21263.13</v>
      </c>
      <c r="I26" s="99">
        <v>18124.07629828158</v>
      </c>
      <c r="J26" s="130">
        <v>40412.587247334959</v>
      </c>
      <c r="L26" s="57"/>
      <c r="M26" s="151"/>
      <c r="N26" s="100" t="s">
        <v>66</v>
      </c>
      <c r="O26" s="99">
        <f>+'1'!B$30*D26</f>
        <v>22785.770927999998</v>
      </c>
      <c r="P26" s="99">
        <f>+'1'!C$30*E26</f>
        <v>41583.729546000002</v>
      </c>
      <c r="Q26" s="99">
        <f>+'1'!D$30*F26</f>
        <v>18542.508839999999</v>
      </c>
      <c r="R26" s="99">
        <f>+'1'!E$30*G26</f>
        <v>23794.690535999998</v>
      </c>
      <c r="S26" s="99">
        <f>+'1'!F$30*H26</f>
        <v>24218.70507</v>
      </c>
      <c r="T26" s="99">
        <f>+'1'!G$30*I26</f>
        <v>19682.746859933795</v>
      </c>
      <c r="U26" s="128">
        <f>+'1'!H$30*J26</f>
        <v>40412.587247334959</v>
      </c>
    </row>
    <row r="27" spans="1:21" s="44" customFormat="1" ht="13.9" customHeight="1" x14ac:dyDescent="0.2">
      <c r="A27" s="57"/>
      <c r="B27" s="152" t="s">
        <v>97</v>
      </c>
      <c r="C27" s="97" t="s">
        <v>98</v>
      </c>
      <c r="D27" s="129" t="s">
        <v>126</v>
      </c>
      <c r="E27" s="129" t="s">
        <v>126</v>
      </c>
      <c r="F27" s="129" t="s">
        <v>126</v>
      </c>
      <c r="G27" s="129" t="s">
        <v>126</v>
      </c>
      <c r="H27" s="129" t="s">
        <v>126</v>
      </c>
      <c r="I27" s="99">
        <v>450966.76350329409</v>
      </c>
      <c r="J27" s="130">
        <v>434823.36714021611</v>
      </c>
      <c r="L27" s="57"/>
      <c r="M27" s="152" t="s">
        <v>97</v>
      </c>
      <c r="N27" s="102" t="s">
        <v>98</v>
      </c>
      <c r="O27" s="129" t="s">
        <v>126</v>
      </c>
      <c r="P27" s="129" t="s">
        <v>126</v>
      </c>
      <c r="Q27" s="129" t="s">
        <v>126</v>
      </c>
      <c r="R27" s="129" t="s">
        <v>126</v>
      </c>
      <c r="S27" s="129" t="s">
        <v>126</v>
      </c>
      <c r="T27" s="99">
        <f>+'1'!G$30*I27</f>
        <v>489749.90516457742</v>
      </c>
      <c r="U27" s="128">
        <f>+'1'!H$30*J27</f>
        <v>434823.36714021611</v>
      </c>
    </row>
    <row r="28" spans="1:21" s="44" customFormat="1" ht="13.9" customHeight="1" x14ac:dyDescent="0.2">
      <c r="A28" s="57"/>
      <c r="B28" s="152"/>
      <c r="C28" s="97" t="s">
        <v>66</v>
      </c>
      <c r="D28" s="99"/>
      <c r="E28" s="99"/>
      <c r="F28" s="99"/>
      <c r="G28" s="99"/>
      <c r="H28" s="99"/>
      <c r="I28" s="99">
        <v>22583.412611624455</v>
      </c>
      <c r="J28" s="130">
        <v>27079.289087144716</v>
      </c>
      <c r="L28" s="57"/>
      <c r="M28" s="152"/>
      <c r="N28" s="100" t="s">
        <v>66</v>
      </c>
      <c r="O28" s="99"/>
      <c r="P28" s="99"/>
      <c r="Q28" s="99"/>
      <c r="R28" s="99"/>
      <c r="S28" s="99"/>
      <c r="T28" s="99">
        <f>+'1'!G$30*I28</f>
        <v>24525.58609622416</v>
      </c>
      <c r="U28" s="128">
        <f>+'1'!H$30*J28</f>
        <v>27079.289087144716</v>
      </c>
    </row>
    <row r="29" spans="1:21" ht="13.9" customHeight="1" x14ac:dyDescent="0.2">
      <c r="A29" s="57"/>
      <c r="B29" s="151" t="s">
        <v>80</v>
      </c>
      <c r="C29" s="97" t="s">
        <v>98</v>
      </c>
      <c r="D29" s="99">
        <v>302906.86</v>
      </c>
      <c r="E29" s="99">
        <v>341621.19</v>
      </c>
      <c r="F29" s="99">
        <v>392531.34924044437</v>
      </c>
      <c r="G29" s="99">
        <v>427784.34</v>
      </c>
      <c r="H29" s="99">
        <v>491868.14237239759</v>
      </c>
      <c r="I29" s="99">
        <v>567735.56576311972</v>
      </c>
      <c r="J29" s="130">
        <v>574339.1668470836</v>
      </c>
      <c r="L29" s="57"/>
      <c r="M29" s="151" t="s">
        <v>80</v>
      </c>
      <c r="N29" s="102" t="s">
        <v>98</v>
      </c>
      <c r="O29" s="99">
        <f>+'1'!B$30*D29</f>
        <v>482833.53483999992</v>
      </c>
      <c r="P29" s="99">
        <f>+'1'!C$30*E29</f>
        <v>476219.93886000005</v>
      </c>
      <c r="Q29" s="99">
        <f>+'1'!D$30*F29</f>
        <v>513431.00480650127</v>
      </c>
      <c r="R29" s="99">
        <f>+'1'!E$30*G29</f>
        <v>535158.20933999994</v>
      </c>
      <c r="S29" s="99">
        <f>+'1'!F$30*H29</f>
        <v>560237.81416216085</v>
      </c>
      <c r="T29" s="99">
        <f>+'1'!G$30*I29</f>
        <v>616560.82441874803</v>
      </c>
      <c r="U29" s="128">
        <f>+'1'!H$30*J29</f>
        <v>574339.1668470836</v>
      </c>
    </row>
    <row r="30" spans="1:21" s="44" customFormat="1" ht="13.9" customHeight="1" x14ac:dyDescent="0.2">
      <c r="A30" s="57"/>
      <c r="B30" s="151"/>
      <c r="C30" s="97" t="s">
        <v>66</v>
      </c>
      <c r="D30" s="99">
        <v>12027.82</v>
      </c>
      <c r="E30" s="99">
        <v>13150.034</v>
      </c>
      <c r="F30" s="99">
        <v>22662.43</v>
      </c>
      <c r="G30" s="99">
        <v>12100.982</v>
      </c>
      <c r="H30" s="99">
        <v>16956.099999999999</v>
      </c>
      <c r="I30" s="99">
        <v>33721.043778542939</v>
      </c>
      <c r="J30" s="130">
        <v>20771.87123642912</v>
      </c>
      <c r="L30" s="57"/>
      <c r="M30" s="151"/>
      <c r="N30" s="100" t="s">
        <v>66</v>
      </c>
      <c r="O30" s="99">
        <f>+'1'!B$30*D30</f>
        <v>19172.345079999999</v>
      </c>
      <c r="P30" s="99">
        <f>+'1'!C$30*E30</f>
        <v>18331.147396</v>
      </c>
      <c r="Q30" s="99">
        <f>+'1'!D$30*F30</f>
        <v>29642.458440000002</v>
      </c>
      <c r="R30" s="99">
        <f>+'1'!E$30*G30</f>
        <v>15138.328481999999</v>
      </c>
      <c r="S30" s="99">
        <f>+'1'!F$30*H30</f>
        <v>19312.997899999998</v>
      </c>
      <c r="T30" s="99">
        <f>+'1'!G$30*I30</f>
        <v>36621.053543497634</v>
      </c>
      <c r="U30" s="128">
        <f>+'1'!H$30*J30</f>
        <v>20771.87123642912</v>
      </c>
    </row>
    <row r="31" spans="1:21" ht="13.9" customHeight="1" x14ac:dyDescent="0.2">
      <c r="A31" s="57"/>
      <c r="B31" s="151" t="s">
        <v>89</v>
      </c>
      <c r="C31" s="97" t="s">
        <v>98</v>
      </c>
      <c r="D31" s="99">
        <v>278035.92</v>
      </c>
      <c r="E31" s="99">
        <v>287299.31</v>
      </c>
      <c r="F31" s="99">
        <v>347746.85165736196</v>
      </c>
      <c r="G31" s="99">
        <v>420189.38</v>
      </c>
      <c r="H31" s="99">
        <v>460048.52749900805</v>
      </c>
      <c r="I31" s="99">
        <v>526971.23774518573</v>
      </c>
      <c r="J31" s="130">
        <v>477410.04489748128</v>
      </c>
      <c r="L31" s="57"/>
      <c r="M31" s="151" t="s">
        <v>89</v>
      </c>
      <c r="N31" s="102" t="s">
        <v>98</v>
      </c>
      <c r="O31" s="99">
        <f>+'1'!B$30*D31</f>
        <v>443189.25647999992</v>
      </c>
      <c r="P31" s="99">
        <f>+'1'!C$30*E31</f>
        <v>400495.23814000003</v>
      </c>
      <c r="Q31" s="99">
        <f>+'1'!D$30*F31</f>
        <v>454852.88196782948</v>
      </c>
      <c r="R31" s="99">
        <f>+'1'!E$30*G31</f>
        <v>525656.91437999997</v>
      </c>
      <c r="S31" s="99">
        <f>+'1'!F$30*H31</f>
        <v>523995.27282137016</v>
      </c>
      <c r="T31" s="99">
        <f>+'1'!G$30*I31</f>
        <v>572290.76419127174</v>
      </c>
      <c r="U31" s="128">
        <f>+'1'!H$30*J31</f>
        <v>477410.04489748128</v>
      </c>
    </row>
    <row r="32" spans="1:21" s="44" customFormat="1" ht="13.9" customHeight="1" x14ac:dyDescent="0.2">
      <c r="A32" s="57"/>
      <c r="B32" s="151"/>
      <c r="C32" s="97" t="s">
        <v>66</v>
      </c>
      <c r="D32" s="99">
        <v>13385.880999999999</v>
      </c>
      <c r="E32" s="99">
        <v>28379.418000000001</v>
      </c>
      <c r="F32" s="99">
        <v>25647.7</v>
      </c>
      <c r="G32" s="99">
        <v>16414.315999999999</v>
      </c>
      <c r="H32" s="99">
        <v>18351.689999999999</v>
      </c>
      <c r="I32" s="99">
        <v>24460.34822555559</v>
      </c>
      <c r="J32" s="130">
        <v>19613.375730758467</v>
      </c>
      <c r="L32" s="57"/>
      <c r="M32" s="151"/>
      <c r="N32" s="100" t="s">
        <v>66</v>
      </c>
      <c r="O32" s="99">
        <f>+'1'!B$30*D32</f>
        <v>21337.094313999998</v>
      </c>
      <c r="P32" s="99">
        <f>+'1'!C$30*E32</f>
        <v>39560.908692000005</v>
      </c>
      <c r="Q32" s="99">
        <f>+'1'!D$30*F32</f>
        <v>33547.191600000006</v>
      </c>
      <c r="R32" s="99">
        <f>+'1'!E$30*G32</f>
        <v>20534.309315999995</v>
      </c>
      <c r="S32" s="99">
        <f>+'1'!F$30*H32</f>
        <v>20902.574909999999</v>
      </c>
      <c r="T32" s="99">
        <f>+'1'!G$30*I32</f>
        <v>26563.938172953374</v>
      </c>
      <c r="U32" s="128">
        <f>+'1'!H$30*J32</f>
        <v>19613.375730758467</v>
      </c>
    </row>
    <row r="33" spans="1:21" s="44" customFormat="1" ht="13.9" customHeight="1" x14ac:dyDescent="0.2">
      <c r="A33" s="57"/>
      <c r="B33" s="151" t="s">
        <v>92</v>
      </c>
      <c r="C33" s="97" t="s">
        <v>98</v>
      </c>
      <c r="D33" s="99">
        <v>290154.34999999998</v>
      </c>
      <c r="E33" s="99">
        <v>280783</v>
      </c>
      <c r="F33" s="99">
        <v>381946.1283673119</v>
      </c>
      <c r="G33" s="99">
        <v>410960.98</v>
      </c>
      <c r="H33" s="99">
        <v>555862.89880997373</v>
      </c>
      <c r="I33" s="99">
        <v>572722.40336215182</v>
      </c>
      <c r="J33" s="130">
        <v>541096.88600458682</v>
      </c>
      <c r="L33" s="57"/>
      <c r="M33" s="151" t="s">
        <v>92</v>
      </c>
      <c r="N33" s="102" t="s">
        <v>98</v>
      </c>
      <c r="O33" s="99">
        <f>+'1'!B$30*D33</f>
        <v>462506.03389999992</v>
      </c>
      <c r="P33" s="99">
        <f>+'1'!C$30*E33</f>
        <v>391411.50200000004</v>
      </c>
      <c r="Q33" s="99">
        <f>+'1'!D$30*F33</f>
        <v>499585.535904444</v>
      </c>
      <c r="R33" s="99">
        <f>+'1'!E$30*G33</f>
        <v>514112.18597999995</v>
      </c>
      <c r="S33" s="99">
        <f>+'1'!F$30*H33</f>
        <v>633127.84174456005</v>
      </c>
      <c r="T33" s="99">
        <f>+'1'!G$30*I33</f>
        <v>621976.53005129693</v>
      </c>
      <c r="U33" s="128">
        <f>+'1'!H$30*J33</f>
        <v>541096.88600458682</v>
      </c>
    </row>
    <row r="34" spans="1:21" s="44" customFormat="1" ht="13.9" customHeight="1" x14ac:dyDescent="0.2">
      <c r="A34" s="57"/>
      <c r="B34" s="151"/>
      <c r="C34" s="97" t="s">
        <v>66</v>
      </c>
      <c r="D34" s="99">
        <v>20972.06</v>
      </c>
      <c r="E34" s="99">
        <v>31923.460999999999</v>
      </c>
      <c r="F34" s="99">
        <v>33103.769999999997</v>
      </c>
      <c r="G34" s="99">
        <v>22408.62</v>
      </c>
      <c r="H34" s="99">
        <v>38126.93</v>
      </c>
      <c r="I34" s="99">
        <v>41233.381034806203</v>
      </c>
      <c r="J34" s="130">
        <v>30487.054486965721</v>
      </c>
      <c r="L34" s="57"/>
      <c r="M34" s="151"/>
      <c r="N34" s="100" t="s">
        <v>66</v>
      </c>
      <c r="O34" s="99">
        <f>+'1'!B$30*D34</f>
        <v>33429.463640000002</v>
      </c>
      <c r="P34" s="99">
        <f>+'1'!C$30*E34</f>
        <v>44501.304634</v>
      </c>
      <c r="Q34" s="99">
        <f>+'1'!D$30*F34</f>
        <v>43299.731159999996</v>
      </c>
      <c r="R34" s="99">
        <f>+'1'!E$30*G34</f>
        <v>28033.183619999996</v>
      </c>
      <c r="S34" s="99">
        <f>+'1'!F$30*H34</f>
        <v>43426.573270000001</v>
      </c>
      <c r="T34" s="99">
        <f>+'1'!G$30*I34</f>
        <v>44779.451803799537</v>
      </c>
      <c r="U34" s="128">
        <f>+'1'!H$30*J34</f>
        <v>30487.054486965721</v>
      </c>
    </row>
    <row r="35" spans="1:21" ht="13.9" customHeight="1" x14ac:dyDescent="0.2">
      <c r="A35" s="57"/>
      <c r="B35" s="151" t="s">
        <v>90</v>
      </c>
      <c r="C35" s="97" t="s">
        <v>98</v>
      </c>
      <c r="D35" s="99">
        <v>365726.99</v>
      </c>
      <c r="E35" s="99">
        <v>349611.2</v>
      </c>
      <c r="F35" s="99">
        <v>386518.97263276594</v>
      </c>
      <c r="G35" s="99">
        <v>477580.54</v>
      </c>
      <c r="H35" s="99">
        <v>514329.10379582632</v>
      </c>
      <c r="I35" s="99">
        <v>616955.28116310097</v>
      </c>
      <c r="J35" s="130">
        <v>610255.39945629821</v>
      </c>
      <c r="L35" s="57"/>
      <c r="M35" s="151" t="s">
        <v>90</v>
      </c>
      <c r="N35" s="102" t="s">
        <v>98</v>
      </c>
      <c r="O35" s="99">
        <f>+'1'!B$30*D35</f>
        <v>582968.82205999992</v>
      </c>
      <c r="P35" s="99">
        <f>+'1'!C$30*E35</f>
        <v>487358.01280000008</v>
      </c>
      <c r="Q35" s="99">
        <f>+'1'!D$30*F35</f>
        <v>505566.81620365789</v>
      </c>
      <c r="R35" s="99">
        <f>+'1'!E$30*G35</f>
        <v>597453.25553999993</v>
      </c>
      <c r="S35" s="99">
        <f>+'1'!F$30*H35</f>
        <v>585820.84922344622</v>
      </c>
      <c r="T35" s="99">
        <f>+'1'!G$30*I35</f>
        <v>670013.4353431277</v>
      </c>
      <c r="U35" s="128">
        <f>+'1'!H$30*J35</f>
        <v>610255.39945629821</v>
      </c>
    </row>
    <row r="36" spans="1:21" s="44" customFormat="1" ht="13.9" customHeight="1" x14ac:dyDescent="0.2">
      <c r="A36" s="57"/>
      <c r="B36" s="151"/>
      <c r="C36" s="97" t="s">
        <v>66</v>
      </c>
      <c r="D36" s="99">
        <v>18941.151999999998</v>
      </c>
      <c r="E36" s="99">
        <v>18869.268</v>
      </c>
      <c r="F36" s="99">
        <v>15179.46</v>
      </c>
      <c r="G36" s="99">
        <v>21970.54</v>
      </c>
      <c r="H36" s="99">
        <v>17681.27</v>
      </c>
      <c r="I36" s="99">
        <v>30428.800204066963</v>
      </c>
      <c r="J36" s="130">
        <v>38256.984888586136</v>
      </c>
      <c r="L36" s="57"/>
      <c r="M36" s="151"/>
      <c r="N36" s="100" t="s">
        <v>66</v>
      </c>
      <c r="O36" s="99">
        <f>+'1'!B$30*D36</f>
        <v>30192.196287999996</v>
      </c>
      <c r="P36" s="99">
        <f>+'1'!C$30*E36</f>
        <v>26303.759592000002</v>
      </c>
      <c r="Q36" s="99">
        <f>+'1'!D$30*F36</f>
        <v>19854.733680000001</v>
      </c>
      <c r="R36" s="99">
        <f>+'1'!E$30*G36</f>
        <v>27485.145539999998</v>
      </c>
      <c r="S36" s="99">
        <f>+'1'!F$30*H36</f>
        <v>20138.966530000002</v>
      </c>
      <c r="T36" s="99">
        <f>+'1'!G$30*I36</f>
        <v>33045.677021616728</v>
      </c>
      <c r="U36" s="128">
        <f>+'1'!H$30*J36</f>
        <v>38256.984888586136</v>
      </c>
    </row>
    <row r="37" spans="1:21" ht="13.9" customHeight="1" x14ac:dyDescent="0.2">
      <c r="A37" s="57"/>
      <c r="B37" s="151" t="s">
        <v>91</v>
      </c>
      <c r="C37" s="97" t="s">
        <v>98</v>
      </c>
      <c r="D37" s="99">
        <v>373691.71</v>
      </c>
      <c r="E37" s="99">
        <v>508744.3</v>
      </c>
      <c r="F37" s="99">
        <v>584967.69446142891</v>
      </c>
      <c r="G37" s="99">
        <v>644193.75</v>
      </c>
      <c r="H37" s="99">
        <v>744554.21995537134</v>
      </c>
      <c r="I37" s="99">
        <v>921386.40960781649</v>
      </c>
      <c r="J37" s="130">
        <v>813325.82338265015</v>
      </c>
      <c r="L37" s="57"/>
      <c r="M37" s="151" t="s">
        <v>91</v>
      </c>
      <c r="N37" s="102" t="s">
        <v>98</v>
      </c>
      <c r="O37" s="99">
        <f>+'1'!B$30*D37</f>
        <v>595664.58574000001</v>
      </c>
      <c r="P37" s="99">
        <f>+'1'!C$30*E37</f>
        <v>709189.55420000001</v>
      </c>
      <c r="Q37" s="99">
        <f>+'1'!D$30*F37</f>
        <v>765137.74435554899</v>
      </c>
      <c r="R37" s="99">
        <f>+'1'!E$30*G37</f>
        <v>805886.38124999998</v>
      </c>
      <c r="S37" s="99">
        <f>+'1'!F$30*H37</f>
        <v>848047.25652916799</v>
      </c>
      <c r="T37" s="99">
        <f>+'1'!G$30*I37</f>
        <v>1000625.6408340888</v>
      </c>
      <c r="U37" s="128">
        <f>+'1'!H$30*J37</f>
        <v>813325.82338265015</v>
      </c>
    </row>
    <row r="38" spans="1:21" s="44" customFormat="1" ht="13.9" customHeight="1" x14ac:dyDescent="0.2">
      <c r="A38" s="57"/>
      <c r="B38" s="151"/>
      <c r="C38" s="97" t="s">
        <v>66</v>
      </c>
      <c r="D38" s="99">
        <v>19731.102999999999</v>
      </c>
      <c r="E38" s="99">
        <v>71584.103000000003</v>
      </c>
      <c r="F38" s="99">
        <v>29989.32</v>
      </c>
      <c r="G38" s="99">
        <v>25079.030999999999</v>
      </c>
      <c r="H38" s="99">
        <v>34434.49</v>
      </c>
      <c r="I38" s="99">
        <v>59232.214252231744</v>
      </c>
      <c r="J38" s="130">
        <v>38275.843730158871</v>
      </c>
      <c r="L38" s="57"/>
      <c r="M38" s="151"/>
      <c r="N38" s="100" t="s">
        <v>66</v>
      </c>
      <c r="O38" s="99">
        <f>+'1'!B$30*D38</f>
        <v>31451.378181999997</v>
      </c>
      <c r="P38" s="99">
        <f>+'1'!C$30*E38</f>
        <v>99788.239582000009</v>
      </c>
      <c r="Q38" s="99">
        <f>+'1'!D$30*F38</f>
        <v>39226.030559999999</v>
      </c>
      <c r="R38" s="99">
        <f>+'1'!E$30*G38</f>
        <v>31373.867780999997</v>
      </c>
      <c r="S38" s="99">
        <f>+'1'!F$30*H38</f>
        <v>39220.884109999999</v>
      </c>
      <c r="T38" s="99">
        <f>+'1'!G$30*I38</f>
        <v>64326.18467792368</v>
      </c>
      <c r="U38" s="128">
        <f>+'1'!H$30*J38</f>
        <v>38275.843730158871</v>
      </c>
    </row>
    <row r="39" spans="1:21" ht="13.9" customHeight="1" x14ac:dyDescent="0.2">
      <c r="A39" s="57"/>
      <c r="B39" s="151" t="s">
        <v>82</v>
      </c>
      <c r="C39" s="97" t="s">
        <v>98</v>
      </c>
      <c r="D39" s="99">
        <v>470099.62</v>
      </c>
      <c r="E39" s="99">
        <v>491311.76</v>
      </c>
      <c r="F39" s="99">
        <v>597909.26150335162</v>
      </c>
      <c r="G39" s="99">
        <v>695091.82</v>
      </c>
      <c r="H39" s="99">
        <v>795825.1473221957</v>
      </c>
      <c r="I39" s="99">
        <v>951359.13104553602</v>
      </c>
      <c r="J39" s="130">
        <v>855719.38937553414</v>
      </c>
      <c r="L39" s="57"/>
      <c r="M39" s="151" t="s">
        <v>82</v>
      </c>
      <c r="N39" s="102" t="s">
        <v>98</v>
      </c>
      <c r="O39" s="99">
        <f>+'1'!B$30*D39</f>
        <v>749338.79427999991</v>
      </c>
      <c r="P39" s="99">
        <f>+'1'!C$30*E39</f>
        <v>684888.59344000008</v>
      </c>
      <c r="Q39" s="99">
        <f>+'1'!D$30*F39</f>
        <v>782065.31404638395</v>
      </c>
      <c r="R39" s="99">
        <f>+'1'!E$30*G39</f>
        <v>869559.86681999988</v>
      </c>
      <c r="S39" s="99">
        <f>+'1'!F$30*H39</f>
        <v>906444.84279998089</v>
      </c>
      <c r="T39" s="99">
        <f>+'1'!G$30*I39</f>
        <v>1033176.0163154522</v>
      </c>
      <c r="U39" s="128">
        <f>+'1'!H$30*J39</f>
        <v>855719.38937553414</v>
      </c>
    </row>
    <row r="40" spans="1:21" s="44" customFormat="1" ht="13.9" customHeight="1" x14ac:dyDescent="0.2">
      <c r="A40" s="57"/>
      <c r="B40" s="151"/>
      <c r="C40" s="97" t="s">
        <v>66</v>
      </c>
      <c r="D40" s="99">
        <v>47246.114000000001</v>
      </c>
      <c r="E40" s="99">
        <v>48875.59</v>
      </c>
      <c r="F40" s="99">
        <v>47783.62</v>
      </c>
      <c r="G40" s="99">
        <v>33044.605000000003</v>
      </c>
      <c r="H40" s="99">
        <v>48060.29</v>
      </c>
      <c r="I40" s="99">
        <v>58606.056943405471</v>
      </c>
      <c r="J40" s="130">
        <v>50290.251318400326</v>
      </c>
      <c r="L40" s="57"/>
      <c r="M40" s="151"/>
      <c r="N40" s="100" t="s">
        <v>66</v>
      </c>
      <c r="O40" s="99">
        <f>+'1'!B$30*D40</f>
        <v>75310.305716000003</v>
      </c>
      <c r="P40" s="99">
        <f>+'1'!C$30*E40</f>
        <v>68132.572459999996</v>
      </c>
      <c r="Q40" s="99">
        <f>+'1'!D$30*F40</f>
        <v>62500.974960000007</v>
      </c>
      <c r="R40" s="99">
        <f>+'1'!E$30*G40</f>
        <v>41338.800855000001</v>
      </c>
      <c r="S40" s="99">
        <f>+'1'!F$30*H40</f>
        <v>54740.670310000001</v>
      </c>
      <c r="T40" s="99">
        <f>+'1'!G$30*I40</f>
        <v>63646.177840538345</v>
      </c>
      <c r="U40" s="128">
        <f>+'1'!H$30*J40</f>
        <v>50290.251318400326</v>
      </c>
    </row>
    <row r="41" spans="1:21" ht="13.9" customHeight="1" x14ac:dyDescent="0.2">
      <c r="A41" s="57"/>
      <c r="B41" s="114" t="s">
        <v>4</v>
      </c>
      <c r="C41" s="97" t="s">
        <v>98</v>
      </c>
      <c r="D41" s="98">
        <v>426118.55236650893</v>
      </c>
      <c r="E41" s="99">
        <v>479517.01121142483</v>
      </c>
      <c r="F41" s="99">
        <v>519301.38695240143</v>
      </c>
      <c r="G41" s="99">
        <v>629330.49432840571</v>
      </c>
      <c r="H41" s="40">
        <v>704588.22684647271</v>
      </c>
      <c r="I41" s="40">
        <v>776998.63075223472</v>
      </c>
      <c r="J41" s="130">
        <f>+'2'!J13</f>
        <v>746864.71824716497</v>
      </c>
      <c r="L41" s="57"/>
      <c r="M41" s="114" t="s">
        <v>4</v>
      </c>
      <c r="N41" s="102" t="s">
        <v>98</v>
      </c>
      <c r="O41" s="99">
        <f>+'1'!B$30*D41</f>
        <v>679232.97247221519</v>
      </c>
      <c r="P41" s="99">
        <f>+'1'!C$30*E41</f>
        <v>668446.71362872631</v>
      </c>
      <c r="Q41" s="99">
        <f>+'1'!D$30*F41</f>
        <v>679246.2141337411</v>
      </c>
      <c r="R41" s="99">
        <f>+'1'!E$30*G41</f>
        <v>787292.44840483542</v>
      </c>
      <c r="S41" s="99">
        <f>+'1'!F$30*H41</f>
        <v>802525.99037813244</v>
      </c>
      <c r="T41" s="99">
        <f>+'1'!G$30*I41</f>
        <v>843820.51299692702</v>
      </c>
      <c r="U41" s="128">
        <f>+'1'!H$30*J41</f>
        <v>746864.71824716497</v>
      </c>
    </row>
    <row r="42" spans="1:21" s="44" customFormat="1" ht="13.9" customHeight="1" x14ac:dyDescent="0.2">
      <c r="A42" s="57"/>
      <c r="B42" s="114"/>
      <c r="C42" s="97" t="s">
        <v>66</v>
      </c>
      <c r="D42" s="98">
        <v>8399.3150000000005</v>
      </c>
      <c r="E42" s="98">
        <v>9718.3469999999998</v>
      </c>
      <c r="F42" s="98">
        <v>10426.06</v>
      </c>
      <c r="G42" s="98">
        <v>10758.22</v>
      </c>
      <c r="H42" s="98">
        <v>9991.42</v>
      </c>
      <c r="I42" s="98">
        <v>13172.282636053487</v>
      </c>
      <c r="J42" s="130">
        <f>+'2'!J14</f>
        <v>11403.626880974009</v>
      </c>
      <c r="L42" s="57"/>
      <c r="M42" s="114"/>
      <c r="N42" s="100" t="s">
        <v>66</v>
      </c>
      <c r="O42" s="99">
        <f>+'1'!B$30*D42</f>
        <v>13388.508109999999</v>
      </c>
      <c r="P42" s="99">
        <f>+'1'!C$30*E42</f>
        <v>13547.375718000001</v>
      </c>
      <c r="Q42" s="99">
        <f>+'1'!D$30*F42</f>
        <v>13637.286480000001</v>
      </c>
      <c r="R42" s="99">
        <f>+'1'!E$30*G42</f>
        <v>13458.533219999998</v>
      </c>
      <c r="S42" s="99">
        <f>+'1'!F$30*H42</f>
        <v>11380.22738</v>
      </c>
      <c r="T42" s="99">
        <f>+'1'!G$30*I42</f>
        <v>14305.098942754088</v>
      </c>
      <c r="U42" s="128">
        <f>+'1'!H$30*J42</f>
        <v>11403.626880974009</v>
      </c>
    </row>
    <row r="43" spans="1:21" ht="13.9" customHeight="1" x14ac:dyDescent="0.2">
      <c r="A43" s="57"/>
      <c r="B43" s="92"/>
      <c r="C43" s="97"/>
      <c r="D43" s="99"/>
      <c r="E43" s="99"/>
      <c r="F43" s="99"/>
      <c r="G43" s="99"/>
      <c r="H43" s="99"/>
      <c r="I43" s="99"/>
      <c r="J43" s="130"/>
      <c r="L43" s="57"/>
      <c r="M43" s="92"/>
      <c r="N43" s="92"/>
      <c r="O43" s="99"/>
      <c r="P43" s="99"/>
      <c r="Q43" s="99"/>
      <c r="R43" s="99"/>
      <c r="S43" s="99"/>
      <c r="T43" s="99"/>
      <c r="U43" s="128"/>
    </row>
    <row r="44" spans="1:21" s="44" customFormat="1" ht="13.9" customHeight="1" x14ac:dyDescent="0.2">
      <c r="A44" s="57" t="s">
        <v>49</v>
      </c>
      <c r="B44" s="151" t="s">
        <v>93</v>
      </c>
      <c r="C44" s="97" t="s">
        <v>98</v>
      </c>
      <c r="D44" s="99">
        <v>455711.26</v>
      </c>
      <c r="E44" s="99">
        <v>547756.06000000006</v>
      </c>
      <c r="F44" s="99">
        <v>521609.81923970499</v>
      </c>
      <c r="G44" s="99">
        <v>590279.79</v>
      </c>
      <c r="H44" s="99">
        <v>701921.21216668596</v>
      </c>
      <c r="I44" s="99">
        <v>700290.02153962839</v>
      </c>
      <c r="J44" s="130">
        <v>722752.33776795084</v>
      </c>
      <c r="L44" s="57" t="s">
        <v>49</v>
      </c>
      <c r="M44" s="151" t="s">
        <v>93</v>
      </c>
      <c r="N44" s="102" t="s">
        <v>98</v>
      </c>
      <c r="O44" s="99">
        <f>+'1'!B$30*D44</f>
        <v>726403.74844</v>
      </c>
      <c r="P44" s="99">
        <f>+'1'!C$30*E44</f>
        <v>763571.94764000014</v>
      </c>
      <c r="Q44" s="99">
        <f>+'1'!D$30*F44</f>
        <v>682265.64356553415</v>
      </c>
      <c r="R44" s="99">
        <f>+'1'!E$30*G44</f>
        <v>738440.01728999999</v>
      </c>
      <c r="S44" s="99">
        <f>+'1'!F$30*H44</f>
        <v>799488.26065785531</v>
      </c>
      <c r="T44" s="99">
        <f>+'1'!G$30*I44</f>
        <v>760514.9633920365</v>
      </c>
      <c r="U44" s="128">
        <f>+'1'!H$30*J44</f>
        <v>722752.33776795084</v>
      </c>
    </row>
    <row r="45" spans="1:21" s="44" customFormat="1" ht="13.9" customHeight="1" x14ac:dyDescent="0.2">
      <c r="A45" s="57"/>
      <c r="B45" s="151"/>
      <c r="C45" s="97" t="s">
        <v>66</v>
      </c>
      <c r="D45" s="99">
        <v>116607.63</v>
      </c>
      <c r="E45" s="99">
        <v>45064.349000000002</v>
      </c>
      <c r="F45" s="99">
        <v>22406.61</v>
      </c>
      <c r="G45" s="99">
        <v>24848.082999999999</v>
      </c>
      <c r="H45" s="99">
        <v>45193.88</v>
      </c>
      <c r="I45" s="99">
        <v>30538.064994776552</v>
      </c>
      <c r="J45" s="130">
        <v>25448.727498071799</v>
      </c>
      <c r="L45" s="57"/>
      <c r="M45" s="151"/>
      <c r="N45" s="100" t="s">
        <v>66</v>
      </c>
      <c r="O45" s="99">
        <f>+'1'!B$30*D45</f>
        <v>185872.56221999999</v>
      </c>
      <c r="P45" s="99">
        <f>+'1'!C$30*E45</f>
        <v>62819.702506000009</v>
      </c>
      <c r="Q45" s="99">
        <f>+'1'!D$30*F45</f>
        <v>29307.845880000001</v>
      </c>
      <c r="R45" s="99">
        <f>+'1'!E$30*G45</f>
        <v>31084.951832999996</v>
      </c>
      <c r="S45" s="99">
        <f>+'1'!F$30*H45</f>
        <v>51475.829319999997</v>
      </c>
      <c r="T45" s="99">
        <f>+'1'!G$30*I45</f>
        <v>33164.338584327335</v>
      </c>
      <c r="U45" s="128">
        <f>+'1'!H$30*J45</f>
        <v>25448.727498071799</v>
      </c>
    </row>
    <row r="46" spans="1:21" ht="13.9" customHeight="1" x14ac:dyDescent="0.2">
      <c r="A46" s="57"/>
      <c r="B46" s="151" t="s">
        <v>83</v>
      </c>
      <c r="C46" s="97" t="s">
        <v>98</v>
      </c>
      <c r="D46" s="99">
        <v>430552.48</v>
      </c>
      <c r="E46" s="99">
        <v>482263.88</v>
      </c>
      <c r="F46" s="99">
        <v>636144.03825867118</v>
      </c>
      <c r="G46" s="99">
        <v>852310.91</v>
      </c>
      <c r="H46" s="99">
        <v>1013692.3899658161</v>
      </c>
      <c r="I46" s="99">
        <v>895906.89620833786</v>
      </c>
      <c r="J46" s="130">
        <v>925395.62783683313</v>
      </c>
      <c r="L46" s="57"/>
      <c r="M46" s="151" t="s">
        <v>83</v>
      </c>
      <c r="N46" s="102" t="s">
        <v>98</v>
      </c>
      <c r="O46" s="99">
        <f>+'1'!B$30*D46</f>
        <v>686300.65311999992</v>
      </c>
      <c r="P46" s="99">
        <f>+'1'!C$30*E46</f>
        <v>672275.84872000013</v>
      </c>
      <c r="Q46" s="99">
        <f>+'1'!D$30*F46</f>
        <v>832076.40204234188</v>
      </c>
      <c r="R46" s="99">
        <f>+'1'!E$30*G46</f>
        <v>1066240.94841</v>
      </c>
      <c r="S46" s="99">
        <f>+'1'!F$30*H46</f>
        <v>1154595.6321710644</v>
      </c>
      <c r="T46" s="99">
        <f>+'1'!G$30*I46</f>
        <v>972954.88928225497</v>
      </c>
      <c r="U46" s="128">
        <f>+'1'!H$30*J46</f>
        <v>925395.62783683313</v>
      </c>
    </row>
    <row r="47" spans="1:21" s="44" customFormat="1" ht="13.9" customHeight="1" x14ac:dyDescent="0.2">
      <c r="A47" s="57"/>
      <c r="B47" s="151"/>
      <c r="C47" s="97" t="s">
        <v>66</v>
      </c>
      <c r="D47" s="99">
        <v>16743.286</v>
      </c>
      <c r="E47" s="99">
        <v>47135.347999999998</v>
      </c>
      <c r="F47" s="99">
        <v>29076.57</v>
      </c>
      <c r="G47" s="99">
        <v>45668.292999999998</v>
      </c>
      <c r="H47" s="99">
        <v>131793</v>
      </c>
      <c r="I47" s="99">
        <v>32716.966382082577</v>
      </c>
      <c r="J47" s="130">
        <v>50398.094640919648</v>
      </c>
      <c r="L47" s="57"/>
      <c r="M47" s="151"/>
      <c r="N47" s="100" t="s">
        <v>66</v>
      </c>
      <c r="O47" s="99">
        <f>+'1'!B$30*D47</f>
        <v>26688.797883999996</v>
      </c>
      <c r="P47" s="99">
        <f>+'1'!C$30*E47</f>
        <v>65706.675111999997</v>
      </c>
      <c r="Q47" s="99">
        <f>+'1'!D$30*F47</f>
        <v>38032.153559999999</v>
      </c>
      <c r="R47" s="99">
        <f>+'1'!E$30*G47</f>
        <v>57131.034542999994</v>
      </c>
      <c r="S47" s="99">
        <f>+'1'!F$30*H47</f>
        <v>150112.22700000001</v>
      </c>
      <c r="T47" s="99">
        <f>+'1'!G$30*I47</f>
        <v>35530.625490941682</v>
      </c>
      <c r="U47" s="128">
        <f>+'1'!H$30*J47</f>
        <v>50398.094640919648</v>
      </c>
    </row>
    <row r="48" spans="1:21" ht="13.9" customHeight="1" x14ac:dyDescent="0.2">
      <c r="A48" s="57"/>
      <c r="B48" s="151" t="s">
        <v>84</v>
      </c>
      <c r="C48" s="97" t="s">
        <v>98</v>
      </c>
      <c r="D48" s="99">
        <v>620142.34</v>
      </c>
      <c r="E48" s="99">
        <v>712791.64</v>
      </c>
      <c r="F48" s="99">
        <v>870751.3581489207</v>
      </c>
      <c r="G48" s="99">
        <v>1040617.4</v>
      </c>
      <c r="H48" s="99">
        <v>1030784.5057788088</v>
      </c>
      <c r="I48" s="99">
        <v>1100413.4542248354</v>
      </c>
      <c r="J48" s="130">
        <v>1070106.0386670716</v>
      </c>
      <c r="L48" s="57"/>
      <c r="M48" s="151" t="s">
        <v>84</v>
      </c>
      <c r="N48" s="102" t="s">
        <v>98</v>
      </c>
      <c r="O48" s="99">
        <f>+'1'!B$30*D48</f>
        <v>988506.88995999983</v>
      </c>
      <c r="P48" s="99">
        <f>+'1'!C$30*E48</f>
        <v>993631.54616000014</v>
      </c>
      <c r="Q48" s="99">
        <f>+'1'!D$30*F48</f>
        <v>1138942.7764587884</v>
      </c>
      <c r="R48" s="99">
        <f>+'1'!E$30*G48</f>
        <v>1301812.3673999999</v>
      </c>
      <c r="S48" s="99">
        <f>+'1'!F$30*H48</f>
        <v>1174063.5520820634</v>
      </c>
      <c r="T48" s="99">
        <f>+'1'!G$30*I48</f>
        <v>1195049.0112881714</v>
      </c>
      <c r="U48" s="128">
        <f>+'1'!H$30*J48</f>
        <v>1070106.0386670716</v>
      </c>
    </row>
    <row r="49" spans="1:21" s="44" customFormat="1" ht="13.9" customHeight="1" x14ac:dyDescent="0.2">
      <c r="A49" s="57"/>
      <c r="B49" s="151"/>
      <c r="C49" s="97" t="s">
        <v>66</v>
      </c>
      <c r="D49" s="99">
        <v>34656.732000000004</v>
      </c>
      <c r="E49" s="99">
        <v>66476.25</v>
      </c>
      <c r="F49" s="99">
        <v>47581.48</v>
      </c>
      <c r="G49" s="99">
        <v>54043.241000000002</v>
      </c>
      <c r="H49" s="99">
        <v>45344.86</v>
      </c>
      <c r="I49" s="99">
        <v>59465.911324820256</v>
      </c>
      <c r="J49" s="130">
        <v>59491.552034762521</v>
      </c>
      <c r="L49" s="57"/>
      <c r="M49" s="151"/>
      <c r="N49" s="100" t="s">
        <v>66</v>
      </c>
      <c r="O49" s="99">
        <f>+'1'!B$30*D49</f>
        <v>55242.830807999999</v>
      </c>
      <c r="P49" s="99">
        <f>+'1'!C$30*E49</f>
        <v>92667.892500000002</v>
      </c>
      <c r="Q49" s="99">
        <f>+'1'!D$30*F49</f>
        <v>62236.575840000005</v>
      </c>
      <c r="R49" s="99">
        <f>+'1'!E$30*G49</f>
        <v>67608.094490999996</v>
      </c>
      <c r="S49" s="99">
        <f>+'1'!F$30*H49</f>
        <v>51647.795539999999</v>
      </c>
      <c r="T49" s="99">
        <f>+'1'!G$30*I49</f>
        <v>64579.979698754803</v>
      </c>
      <c r="U49" s="128">
        <f>+'1'!H$30*J49</f>
        <v>59491.552034762521</v>
      </c>
    </row>
    <row r="50" spans="1:21" ht="13.9" customHeight="1" x14ac:dyDescent="0.2">
      <c r="A50" s="57"/>
      <c r="B50" s="151" t="s">
        <v>85</v>
      </c>
      <c r="C50" s="97" t="s">
        <v>98</v>
      </c>
      <c r="D50" s="99">
        <v>538992.03</v>
      </c>
      <c r="E50" s="99">
        <v>534476.21</v>
      </c>
      <c r="F50" s="99">
        <v>615019.02647311089</v>
      </c>
      <c r="G50" s="99">
        <v>764759</v>
      </c>
      <c r="H50" s="99">
        <v>845319.47881650052</v>
      </c>
      <c r="I50" s="99">
        <v>831639.09233238781</v>
      </c>
      <c r="J50" s="130">
        <v>837976.07056060259</v>
      </c>
      <c r="L50" s="57"/>
      <c r="M50" s="151" t="s">
        <v>85</v>
      </c>
      <c r="N50" s="102" t="s">
        <v>98</v>
      </c>
      <c r="O50" s="99">
        <f>+'1'!B$30*D50</f>
        <v>859153.29582</v>
      </c>
      <c r="P50" s="99">
        <f>+'1'!C$30*E50</f>
        <v>745059.83674000006</v>
      </c>
      <c r="Q50" s="99">
        <f>+'1'!D$30*F50</f>
        <v>804444.88662682904</v>
      </c>
      <c r="R50" s="99">
        <f>+'1'!E$30*G50</f>
        <v>956713.50899999996</v>
      </c>
      <c r="S50" s="99">
        <f>+'1'!F$30*H50</f>
        <v>962818.88637199404</v>
      </c>
      <c r="T50" s="99">
        <f>+'1'!G$30*I50</f>
        <v>903160.05427297321</v>
      </c>
      <c r="U50" s="128">
        <f>+'1'!H$30*J50</f>
        <v>837976.07056060259</v>
      </c>
    </row>
    <row r="51" spans="1:21" s="44" customFormat="1" ht="13.9" customHeight="1" x14ac:dyDescent="0.2">
      <c r="A51" s="57"/>
      <c r="B51" s="151"/>
      <c r="C51" s="97" t="s">
        <v>66</v>
      </c>
      <c r="D51" s="99">
        <v>35236.286</v>
      </c>
      <c r="E51" s="99">
        <v>38579.402000000002</v>
      </c>
      <c r="F51" s="99">
        <v>22089.25</v>
      </c>
      <c r="G51" s="99">
        <v>33506.790999999997</v>
      </c>
      <c r="H51" s="99">
        <v>21272.79</v>
      </c>
      <c r="I51" s="99">
        <v>42098.25511813505</v>
      </c>
      <c r="J51" s="130">
        <v>37965.833405319412</v>
      </c>
      <c r="L51" s="57"/>
      <c r="M51" s="151"/>
      <c r="N51" s="100" t="s">
        <v>66</v>
      </c>
      <c r="O51" s="99">
        <f>+'1'!B$30*D51</f>
        <v>56166.639883999997</v>
      </c>
      <c r="P51" s="99">
        <f>+'1'!C$30*E51</f>
        <v>53779.686388000009</v>
      </c>
      <c r="Q51" s="99">
        <f>+'1'!D$30*F51</f>
        <v>28892.739000000001</v>
      </c>
      <c r="R51" s="99">
        <f>+'1'!E$30*G51</f>
        <v>41916.995540999997</v>
      </c>
      <c r="S51" s="99">
        <f>+'1'!F$30*H51</f>
        <v>24229.70781</v>
      </c>
      <c r="T51" s="99">
        <f>+'1'!G$30*I51</f>
        <v>45718.705058294669</v>
      </c>
      <c r="U51" s="128">
        <f>+'1'!H$30*J51</f>
        <v>37965.833405319412</v>
      </c>
    </row>
    <row r="52" spans="1:21" ht="13.9" customHeight="1" x14ac:dyDescent="0.2">
      <c r="A52" s="57"/>
      <c r="B52" s="151" t="s">
        <v>86</v>
      </c>
      <c r="C52" s="97" t="s">
        <v>98</v>
      </c>
      <c r="D52" s="99">
        <v>373831.3</v>
      </c>
      <c r="E52" s="99">
        <v>405748.67</v>
      </c>
      <c r="F52" s="99">
        <v>467749.38886590884</v>
      </c>
      <c r="G52" s="99">
        <v>626140.81999999995</v>
      </c>
      <c r="H52" s="99">
        <v>676049.3340839881</v>
      </c>
      <c r="I52" s="99">
        <v>641496.76456268469</v>
      </c>
      <c r="J52" s="130">
        <v>693211.13203961076</v>
      </c>
      <c r="L52" s="57"/>
      <c r="M52" s="151" t="s">
        <v>86</v>
      </c>
      <c r="N52" s="102" t="s">
        <v>98</v>
      </c>
      <c r="O52" s="99">
        <f>+'1'!B$30*D52</f>
        <v>595887.09219999996</v>
      </c>
      <c r="P52" s="99">
        <f>+'1'!C$30*E52</f>
        <v>565613.64598000003</v>
      </c>
      <c r="Q52" s="99">
        <f>+'1'!D$30*F52</f>
        <v>611816.20063660876</v>
      </c>
      <c r="R52" s="99">
        <f>+'1'!E$30*G52</f>
        <v>783302.16581999988</v>
      </c>
      <c r="S52" s="99">
        <f>+'1'!F$30*H52</f>
        <v>770020.1915216624</v>
      </c>
      <c r="T52" s="99">
        <f>+'1'!G$30*I52</f>
        <v>696665.48631507566</v>
      </c>
      <c r="U52" s="128">
        <f>+'1'!H$30*J52</f>
        <v>693211.13203961076</v>
      </c>
    </row>
    <row r="53" spans="1:21" s="44" customFormat="1" ht="13.9" customHeight="1" x14ac:dyDescent="0.2">
      <c r="A53" s="57"/>
      <c r="B53" s="151"/>
      <c r="C53" s="97" t="s">
        <v>66</v>
      </c>
      <c r="D53" s="99">
        <v>33514.959999999999</v>
      </c>
      <c r="E53" s="99">
        <v>20020.916000000001</v>
      </c>
      <c r="F53" s="99">
        <v>18213.68</v>
      </c>
      <c r="G53" s="99">
        <v>22458.983</v>
      </c>
      <c r="H53" s="99">
        <v>20424.990000000002</v>
      </c>
      <c r="I53" s="99">
        <v>62383.884713849235</v>
      </c>
      <c r="J53" s="130">
        <v>31448.893019174084</v>
      </c>
      <c r="L53" s="57"/>
      <c r="M53" s="151"/>
      <c r="N53" s="100" t="s">
        <v>66</v>
      </c>
      <c r="O53" s="99">
        <f>+'1'!B$30*D53</f>
        <v>53422.846239999992</v>
      </c>
      <c r="P53" s="99">
        <f>+'1'!C$30*E53</f>
        <v>27909.156904000003</v>
      </c>
      <c r="Q53" s="99">
        <f>+'1'!D$30*F53</f>
        <v>23823.493440000002</v>
      </c>
      <c r="R53" s="99">
        <f>+'1'!E$30*G53</f>
        <v>28096.187732999999</v>
      </c>
      <c r="S53" s="99">
        <f>+'1'!F$30*H53</f>
        <v>23264.063610000001</v>
      </c>
      <c r="T53" s="99">
        <f>+'1'!G$30*I53</f>
        <v>67748.898799240269</v>
      </c>
      <c r="U53" s="128">
        <f>+'1'!H$30*J53</f>
        <v>31448.893019174084</v>
      </c>
    </row>
    <row r="54" spans="1:21" ht="13.9" customHeight="1" x14ac:dyDescent="0.2">
      <c r="A54" s="57"/>
      <c r="B54" s="151" t="s">
        <v>87</v>
      </c>
      <c r="C54" s="97" t="s">
        <v>98</v>
      </c>
      <c r="D54" s="99">
        <v>409373.41</v>
      </c>
      <c r="E54" s="99">
        <v>488210.29</v>
      </c>
      <c r="F54" s="99">
        <v>511278.87611734163</v>
      </c>
      <c r="G54" s="99">
        <v>653095.15</v>
      </c>
      <c r="H54" s="99">
        <v>730133.09426794236</v>
      </c>
      <c r="I54" s="99">
        <v>822175.13670926564</v>
      </c>
      <c r="J54" s="130">
        <v>775963.77445653768</v>
      </c>
      <c r="L54" s="57"/>
      <c r="M54" s="151" t="s">
        <v>87</v>
      </c>
      <c r="N54" s="102" t="s">
        <v>98</v>
      </c>
      <c r="O54" s="99">
        <f>+'1'!B$30*D54</f>
        <v>652541.21553999989</v>
      </c>
      <c r="P54" s="99">
        <f>+'1'!C$30*E54</f>
        <v>680565.14426000009</v>
      </c>
      <c r="Q54" s="99">
        <f>+'1'!D$30*F54</f>
        <v>668752.76996148285</v>
      </c>
      <c r="R54" s="99">
        <f>+'1'!E$30*G54</f>
        <v>817022.03264999995</v>
      </c>
      <c r="S54" s="99">
        <f>+'1'!F$30*H54</f>
        <v>831621.59437118634</v>
      </c>
      <c r="T54" s="99">
        <f>+'1'!G$30*I54</f>
        <v>892882.19846626255</v>
      </c>
      <c r="U54" s="128">
        <f>+'1'!H$30*J54</f>
        <v>775963.77445653768</v>
      </c>
    </row>
    <row r="55" spans="1:21" s="44" customFormat="1" ht="13.9" customHeight="1" x14ac:dyDescent="0.2">
      <c r="A55" s="57"/>
      <c r="B55" s="151"/>
      <c r="C55" s="97" t="s">
        <v>66</v>
      </c>
      <c r="D55" s="99">
        <v>14311.262000000001</v>
      </c>
      <c r="E55" s="99">
        <v>29720.401999999998</v>
      </c>
      <c r="F55" s="99">
        <v>16712.310000000001</v>
      </c>
      <c r="G55" s="99">
        <v>28045.573</v>
      </c>
      <c r="H55" s="99">
        <v>20591.259999999998</v>
      </c>
      <c r="I55" s="99">
        <v>20911.057699279445</v>
      </c>
      <c r="J55" s="130">
        <v>23625.40804220035</v>
      </c>
      <c r="L55" s="57"/>
      <c r="M55" s="151"/>
      <c r="N55" s="100" t="s">
        <v>66</v>
      </c>
      <c r="O55" s="99">
        <f>+'1'!B$30*D55</f>
        <v>22812.151628</v>
      </c>
      <c r="P55" s="99">
        <f>+'1'!C$30*E55</f>
        <v>41430.240387999998</v>
      </c>
      <c r="Q55" s="99">
        <f>+'1'!D$30*F55</f>
        <v>21859.701480000003</v>
      </c>
      <c r="R55" s="99">
        <f>+'1'!E$30*G55</f>
        <v>35085.011823000001</v>
      </c>
      <c r="S55" s="99">
        <f>+'1'!F$30*H55</f>
        <v>23453.44514</v>
      </c>
      <c r="T55" s="99">
        <f>+'1'!G$30*I55</f>
        <v>22709.408661417478</v>
      </c>
      <c r="U55" s="128">
        <f>+'1'!H$30*J55</f>
        <v>23625.40804220035</v>
      </c>
    </row>
    <row r="56" spans="1:21" s="44" customFormat="1" ht="13.9" customHeight="1" x14ac:dyDescent="0.2">
      <c r="A56" s="57"/>
      <c r="B56" s="152" t="s">
        <v>95</v>
      </c>
      <c r="C56" s="97" t="s">
        <v>98</v>
      </c>
      <c r="D56" s="99">
        <v>635770.01</v>
      </c>
      <c r="E56" s="99">
        <v>747262.03</v>
      </c>
      <c r="F56" s="99">
        <v>772944.57051390549</v>
      </c>
      <c r="G56" s="99">
        <v>926896.67</v>
      </c>
      <c r="H56" s="99">
        <v>1063093.2960676514</v>
      </c>
      <c r="I56" s="99">
        <v>1196585.6024127365</v>
      </c>
      <c r="J56" s="130">
        <v>1161517.2464553334</v>
      </c>
      <c r="L56" s="57"/>
      <c r="M56" s="152" t="s">
        <v>95</v>
      </c>
      <c r="N56" s="102" t="s">
        <v>98</v>
      </c>
      <c r="O56" s="99">
        <f>+'1'!B$30*D56</f>
        <v>1013417.39594</v>
      </c>
      <c r="P56" s="99">
        <f>+'1'!C$30*E56</f>
        <v>1041683.2698200002</v>
      </c>
      <c r="Q56" s="99">
        <f>+'1'!D$30*F56</f>
        <v>1011011.4982321884</v>
      </c>
      <c r="R56" s="99">
        <f>+'1'!E$30*G56</f>
        <v>1159547.7341699998</v>
      </c>
      <c r="S56" s="99">
        <f>+'1'!F$30*H56</f>
        <v>1210863.264221055</v>
      </c>
      <c r="T56" s="99">
        <f>+'1'!G$30*I56</f>
        <v>1299491.9642202319</v>
      </c>
      <c r="U56" s="128">
        <f>+'1'!H$30*J56</f>
        <v>1161517.2464553334</v>
      </c>
    </row>
    <row r="57" spans="1:21" s="44" customFormat="1" ht="13.9" customHeight="1" x14ac:dyDescent="0.2">
      <c r="A57" s="57"/>
      <c r="B57" s="152"/>
      <c r="C57" s="97" t="s">
        <v>66</v>
      </c>
      <c r="D57" s="99">
        <v>19228.381000000001</v>
      </c>
      <c r="E57" s="99">
        <v>25408.562999999998</v>
      </c>
      <c r="F57" s="99">
        <v>28763.64</v>
      </c>
      <c r="G57" s="99">
        <v>27054.105</v>
      </c>
      <c r="H57" s="99">
        <v>24091.41</v>
      </c>
      <c r="I57" s="99">
        <v>32238.176042265357</v>
      </c>
      <c r="J57" s="130">
        <v>26999.96852073746</v>
      </c>
      <c r="L57" s="57"/>
      <c r="M57" s="152"/>
      <c r="N57" s="100" t="s">
        <v>66</v>
      </c>
      <c r="O57" s="99">
        <f>+'1'!B$30*D57</f>
        <v>30650.039313999998</v>
      </c>
      <c r="P57" s="99">
        <f>+'1'!C$30*E57</f>
        <v>35419.536822000002</v>
      </c>
      <c r="Q57" s="99">
        <f>+'1'!D$30*F57</f>
        <v>37622.841119999997</v>
      </c>
      <c r="R57" s="99">
        <f>+'1'!E$30*G57</f>
        <v>33844.685354999994</v>
      </c>
      <c r="S57" s="99">
        <f>+'1'!F$30*H57</f>
        <v>27440.115989999998</v>
      </c>
      <c r="T57" s="99">
        <f>+'1'!G$30*I57</f>
        <v>35010.659181900177</v>
      </c>
      <c r="U57" s="128">
        <f>+'1'!H$30*J57</f>
        <v>26999.96852073746</v>
      </c>
    </row>
    <row r="58" spans="1:21" ht="13.9" customHeight="1" x14ac:dyDescent="0.2">
      <c r="A58" s="57"/>
      <c r="B58" s="151" t="s">
        <v>96</v>
      </c>
      <c r="C58" s="97" t="s">
        <v>98</v>
      </c>
      <c r="D58" s="99">
        <v>396019.58</v>
      </c>
      <c r="E58" s="99">
        <v>455185.5</v>
      </c>
      <c r="F58" s="99">
        <v>507079.30839658983</v>
      </c>
      <c r="G58" s="99">
        <v>584098.84</v>
      </c>
      <c r="H58" s="99">
        <v>671377.63548222836</v>
      </c>
      <c r="I58" s="99">
        <v>665508.42791797128</v>
      </c>
      <c r="J58" s="130">
        <v>723921.19119272497</v>
      </c>
      <c r="L58" s="57"/>
      <c r="M58" s="151" t="s">
        <v>96</v>
      </c>
      <c r="N58" s="102" t="s">
        <v>98</v>
      </c>
      <c r="O58" s="99">
        <f>+'1'!B$30*D58</f>
        <v>631255.21051999996</v>
      </c>
      <c r="P58" s="99">
        <f>+'1'!C$30*E58</f>
        <v>634528.58700000006</v>
      </c>
      <c r="Q58" s="99">
        <f>+'1'!D$30*F58</f>
        <v>663259.73538273957</v>
      </c>
      <c r="R58" s="99">
        <f>+'1'!E$30*G58</f>
        <v>730707.64883999992</v>
      </c>
      <c r="S58" s="99">
        <f>+'1'!F$30*H58</f>
        <v>764699.12681425817</v>
      </c>
      <c r="T58" s="99">
        <f>+'1'!G$30*I58</f>
        <v>722742.15271891688</v>
      </c>
      <c r="U58" s="128">
        <f>+'1'!H$30*J58</f>
        <v>723921.19119272497</v>
      </c>
    </row>
    <row r="59" spans="1:21" s="44" customFormat="1" ht="13.9" customHeight="1" x14ac:dyDescent="0.2">
      <c r="A59" s="57"/>
      <c r="B59" s="151"/>
      <c r="C59" s="97" t="s">
        <v>66</v>
      </c>
      <c r="D59" s="99">
        <v>18426.982</v>
      </c>
      <c r="E59" s="99">
        <v>30229.401999999998</v>
      </c>
      <c r="F59" s="99">
        <v>22461.96</v>
      </c>
      <c r="G59" s="99">
        <v>26464.847000000002</v>
      </c>
      <c r="H59" s="99">
        <v>22903.82</v>
      </c>
      <c r="I59" s="99">
        <v>15179.770429568935</v>
      </c>
      <c r="J59" s="130">
        <v>32633.21395519517</v>
      </c>
      <c r="L59" s="57"/>
      <c r="M59" s="151"/>
      <c r="N59" s="100" t="s">
        <v>66</v>
      </c>
      <c r="O59" s="99">
        <f>+'1'!B$30*D59</f>
        <v>29372.609307999999</v>
      </c>
      <c r="P59" s="99">
        <f>+'1'!C$30*E59</f>
        <v>42139.786388</v>
      </c>
      <c r="Q59" s="99">
        <f>+'1'!D$30*F59</f>
        <v>29380.24368</v>
      </c>
      <c r="R59" s="99">
        <f>+'1'!E$30*G59</f>
        <v>33107.523596999999</v>
      </c>
      <c r="S59" s="99">
        <f>+'1'!F$30*H59</f>
        <v>26087.450980000001</v>
      </c>
      <c r="T59" s="99">
        <f>+'1'!G$30*I59</f>
        <v>16485.230686511863</v>
      </c>
      <c r="U59" s="128">
        <f>+'1'!H$30*J59</f>
        <v>32633.21395519517</v>
      </c>
    </row>
    <row r="60" spans="1:21" ht="13.9" customHeight="1" x14ac:dyDescent="0.2">
      <c r="A60" s="57"/>
      <c r="B60" s="151" t="s">
        <v>88</v>
      </c>
      <c r="C60" s="97" t="s">
        <v>98</v>
      </c>
      <c r="D60" s="99">
        <v>337214.56</v>
      </c>
      <c r="E60" s="99">
        <v>385924.84</v>
      </c>
      <c r="F60" s="99">
        <v>406924.66108759306</v>
      </c>
      <c r="G60" s="99">
        <v>503550.78</v>
      </c>
      <c r="H60" s="99">
        <v>573882.18440790439</v>
      </c>
      <c r="I60" s="99">
        <v>624446.96119727928</v>
      </c>
      <c r="J60" s="130">
        <v>676095.59223706287</v>
      </c>
      <c r="L60" s="57"/>
      <c r="M60" s="151" t="s">
        <v>88</v>
      </c>
      <c r="N60" s="102" t="s">
        <v>98</v>
      </c>
      <c r="O60" s="99">
        <f>+'1'!B$30*D60</f>
        <v>537520.0086399999</v>
      </c>
      <c r="P60" s="99">
        <f>+'1'!C$30*E60</f>
        <v>537979.22696000012</v>
      </c>
      <c r="Q60" s="99">
        <f>+'1'!D$30*F60</f>
        <v>532257.45670257171</v>
      </c>
      <c r="R60" s="99">
        <f>+'1'!E$30*G60</f>
        <v>629942.02578000003</v>
      </c>
      <c r="S60" s="99">
        <f>+'1'!F$30*H60</f>
        <v>653651.80804060306</v>
      </c>
      <c r="T60" s="99">
        <f>+'1'!G$30*I60</f>
        <v>678149.39986024529</v>
      </c>
      <c r="U60" s="128">
        <f>+'1'!H$30*J60</f>
        <v>676095.59223706287</v>
      </c>
    </row>
    <row r="61" spans="1:21" s="44" customFormat="1" ht="13.9" customHeight="1" x14ac:dyDescent="0.2">
      <c r="A61" s="57"/>
      <c r="B61" s="151"/>
      <c r="C61" s="97" t="s">
        <v>66</v>
      </c>
      <c r="D61" s="99">
        <v>14753.168</v>
      </c>
      <c r="E61" s="99">
        <v>29661.965</v>
      </c>
      <c r="F61" s="99">
        <v>15129.92</v>
      </c>
      <c r="G61" s="99">
        <v>22294.376</v>
      </c>
      <c r="H61" s="99">
        <v>23310.07</v>
      </c>
      <c r="I61" s="99">
        <v>20241.109652916446</v>
      </c>
      <c r="J61" s="130">
        <v>41058.082693459823</v>
      </c>
      <c r="L61" s="57"/>
      <c r="M61" s="151"/>
      <c r="N61" s="100" t="s">
        <v>66</v>
      </c>
      <c r="O61" s="99">
        <f>+'1'!B$30*D61</f>
        <v>23516.549791999998</v>
      </c>
      <c r="P61" s="99">
        <f>+'1'!C$30*E61</f>
        <v>41348.779210000001</v>
      </c>
      <c r="Q61" s="99">
        <f>+'1'!D$30*F61</f>
        <v>19789.935359999999</v>
      </c>
      <c r="R61" s="99">
        <f>+'1'!E$30*G61</f>
        <v>27890.264375999999</v>
      </c>
      <c r="S61" s="99">
        <f>+'1'!F$30*H61</f>
        <v>26550.169730000001</v>
      </c>
      <c r="T61" s="99">
        <f>+'1'!G$30*I61</f>
        <v>21981.845083067263</v>
      </c>
      <c r="U61" s="128">
        <f>+'1'!H$30*J61</f>
        <v>41058.082693459823</v>
      </c>
    </row>
    <row r="62" spans="1:21" s="44" customFormat="1" ht="13.9" customHeight="1" x14ac:dyDescent="0.2">
      <c r="A62" s="57"/>
      <c r="B62" s="152" t="s">
        <v>97</v>
      </c>
      <c r="C62" s="97" t="s">
        <v>98</v>
      </c>
      <c r="D62" s="129" t="s">
        <v>126</v>
      </c>
      <c r="E62" s="129" t="s">
        <v>126</v>
      </c>
      <c r="F62" s="129" t="s">
        <v>126</v>
      </c>
      <c r="G62" s="129" t="s">
        <v>126</v>
      </c>
      <c r="H62" s="129" t="s">
        <v>126</v>
      </c>
      <c r="I62" s="99">
        <v>560323.31476069626</v>
      </c>
      <c r="J62" s="130">
        <v>559368.25109492266</v>
      </c>
      <c r="L62" s="57"/>
      <c r="M62" s="152" t="s">
        <v>97</v>
      </c>
      <c r="N62" s="102" t="s">
        <v>98</v>
      </c>
      <c r="O62" s="129" t="s">
        <v>126</v>
      </c>
      <c r="P62" s="129" t="s">
        <v>126</v>
      </c>
      <c r="Q62" s="129" t="s">
        <v>126</v>
      </c>
      <c r="R62" s="129" t="s">
        <v>126</v>
      </c>
      <c r="S62" s="129" t="s">
        <v>126</v>
      </c>
      <c r="T62" s="99">
        <f>+'1'!G$30*I62</f>
        <v>608511.11983011616</v>
      </c>
      <c r="U62" s="128">
        <f>+'1'!H$30*J62</f>
        <v>559368.25109492266</v>
      </c>
    </row>
    <row r="63" spans="1:21" s="44" customFormat="1" ht="13.9" customHeight="1" x14ac:dyDescent="0.2">
      <c r="A63" s="57"/>
      <c r="B63" s="152"/>
      <c r="C63" s="97" t="s">
        <v>66</v>
      </c>
      <c r="D63" s="99"/>
      <c r="E63" s="99"/>
      <c r="F63" s="99"/>
      <c r="G63" s="99"/>
      <c r="H63" s="99"/>
      <c r="I63" s="99">
        <v>27407.421439563575</v>
      </c>
      <c r="J63" s="130">
        <v>30276.739851788723</v>
      </c>
      <c r="L63" s="57"/>
      <c r="M63" s="152"/>
      <c r="N63" s="100" t="s">
        <v>66</v>
      </c>
      <c r="O63" s="99"/>
      <c r="P63" s="99"/>
      <c r="Q63" s="99"/>
      <c r="R63" s="99"/>
      <c r="S63" s="99"/>
      <c r="T63" s="99">
        <f>+'1'!G$30*I63</f>
        <v>29764.459683366043</v>
      </c>
      <c r="U63" s="128">
        <f>+'1'!H$30*J63</f>
        <v>30276.739851788723</v>
      </c>
    </row>
    <row r="64" spans="1:21" ht="13.9" customHeight="1" x14ac:dyDescent="0.2">
      <c r="A64" s="57"/>
      <c r="B64" s="151" t="s">
        <v>80</v>
      </c>
      <c r="C64" s="97" t="s">
        <v>98</v>
      </c>
      <c r="D64" s="99">
        <v>364911.63</v>
      </c>
      <c r="E64" s="99">
        <v>413185.67</v>
      </c>
      <c r="F64" s="99">
        <v>474031.74836057983</v>
      </c>
      <c r="G64" s="99">
        <v>516538.39</v>
      </c>
      <c r="H64" s="99">
        <v>600407.55796176218</v>
      </c>
      <c r="I64" s="99">
        <v>696965.03137756675</v>
      </c>
      <c r="J64" s="130">
        <v>722494.20566649153</v>
      </c>
      <c r="L64" s="57"/>
      <c r="M64" s="151" t="s">
        <v>80</v>
      </c>
      <c r="N64" s="102" t="s">
        <v>98</v>
      </c>
      <c r="O64" s="99">
        <f>+'1'!B$30*D64</f>
        <v>581669.13821999996</v>
      </c>
      <c r="P64" s="99">
        <f>+'1'!C$30*E64</f>
        <v>575980.82397999999</v>
      </c>
      <c r="Q64" s="99">
        <f>+'1'!D$30*F64</f>
        <v>620033.52685563848</v>
      </c>
      <c r="R64" s="99">
        <f>+'1'!E$30*G64</f>
        <v>646189.52588999993</v>
      </c>
      <c r="S64" s="99">
        <f>+'1'!F$30*H64</f>
        <v>683864.20851844712</v>
      </c>
      <c r="T64" s="99">
        <f>+'1'!G$30*I64</f>
        <v>756904.02407603757</v>
      </c>
      <c r="U64" s="128">
        <f>+'1'!H$30*J64</f>
        <v>722494.20566649153</v>
      </c>
    </row>
    <row r="65" spans="1:21" s="44" customFormat="1" ht="13.9" customHeight="1" x14ac:dyDescent="0.2">
      <c r="A65" s="57"/>
      <c r="B65" s="151"/>
      <c r="C65" s="97" t="s">
        <v>66</v>
      </c>
      <c r="D65" s="99">
        <v>13444.188</v>
      </c>
      <c r="E65" s="99">
        <v>15269.81</v>
      </c>
      <c r="F65" s="99">
        <v>27696.71</v>
      </c>
      <c r="G65" s="99">
        <v>12761.34</v>
      </c>
      <c r="H65" s="99">
        <v>19170.88</v>
      </c>
      <c r="I65" s="99">
        <v>38474.810610423076</v>
      </c>
      <c r="J65" s="130">
        <v>22659.982056447614</v>
      </c>
      <c r="L65" s="57"/>
      <c r="M65" s="151"/>
      <c r="N65" s="100" t="s">
        <v>66</v>
      </c>
      <c r="O65" s="99">
        <f>+'1'!B$30*D65</f>
        <v>21430.035671999998</v>
      </c>
      <c r="P65" s="99">
        <f>+'1'!C$30*E65</f>
        <v>21286.115140000002</v>
      </c>
      <c r="Q65" s="99">
        <f>+'1'!D$30*F65</f>
        <v>36227.296679999999</v>
      </c>
      <c r="R65" s="99">
        <f>+'1'!E$30*G65</f>
        <v>15964.436339999998</v>
      </c>
      <c r="S65" s="99">
        <f>+'1'!F$30*H65</f>
        <v>21835.632320000001</v>
      </c>
      <c r="T65" s="99">
        <f>+'1'!G$30*I65</f>
        <v>41783.644322919463</v>
      </c>
      <c r="U65" s="128">
        <f>+'1'!H$30*J65</f>
        <v>22659.982056447614</v>
      </c>
    </row>
    <row r="66" spans="1:21" ht="13.9" customHeight="1" x14ac:dyDescent="0.2">
      <c r="A66" s="57"/>
      <c r="B66" s="151" t="s">
        <v>89</v>
      </c>
      <c r="C66" s="97" t="s">
        <v>98</v>
      </c>
      <c r="D66" s="99">
        <v>325675.34999999998</v>
      </c>
      <c r="E66" s="99">
        <v>329384.27</v>
      </c>
      <c r="F66" s="99">
        <v>410726.13395292871</v>
      </c>
      <c r="G66" s="99">
        <v>489329.36</v>
      </c>
      <c r="H66" s="99">
        <v>551447.08563419175</v>
      </c>
      <c r="I66" s="99">
        <v>613599.33853514574</v>
      </c>
      <c r="J66" s="130">
        <v>609483.69767155964</v>
      </c>
      <c r="L66" s="57"/>
      <c r="M66" s="151" t="s">
        <v>89</v>
      </c>
      <c r="N66" s="102" t="s">
        <v>98</v>
      </c>
      <c r="O66" s="99">
        <f>+'1'!B$30*D66</f>
        <v>519126.50789999991</v>
      </c>
      <c r="P66" s="99">
        <f>+'1'!C$30*E66</f>
        <v>459161.67238000006</v>
      </c>
      <c r="Q66" s="99">
        <f>+'1'!D$30*F66</f>
        <v>537229.78321043076</v>
      </c>
      <c r="R66" s="99">
        <f>+'1'!E$30*G66</f>
        <v>612151.02935999993</v>
      </c>
      <c r="S66" s="99">
        <f>+'1'!F$30*H66</f>
        <v>628098.23053734447</v>
      </c>
      <c r="T66" s="99">
        <f>+'1'!G$30*I66</f>
        <v>666368.88164916832</v>
      </c>
      <c r="U66" s="128">
        <f>+'1'!H$30*J66</f>
        <v>609483.69767155964</v>
      </c>
    </row>
    <row r="67" spans="1:21" s="44" customFormat="1" ht="13.9" customHeight="1" x14ac:dyDescent="0.2">
      <c r="A67" s="57"/>
      <c r="B67" s="151"/>
      <c r="C67" s="97" t="s">
        <v>66</v>
      </c>
      <c r="D67" s="99">
        <v>15157.278</v>
      </c>
      <c r="E67" s="99">
        <v>30110.620999999999</v>
      </c>
      <c r="F67" s="99">
        <v>28445.22</v>
      </c>
      <c r="G67" s="99">
        <v>18284.29</v>
      </c>
      <c r="H67" s="99">
        <v>25208.92</v>
      </c>
      <c r="I67" s="99">
        <v>29147.079378637478</v>
      </c>
      <c r="J67" s="130">
        <v>25134.875688441167</v>
      </c>
      <c r="L67" s="57"/>
      <c r="M67" s="151"/>
      <c r="N67" s="100" t="s">
        <v>66</v>
      </c>
      <c r="O67" s="99">
        <f>+'1'!B$30*D67</f>
        <v>24160.701131999998</v>
      </c>
      <c r="P67" s="99">
        <f>+'1'!C$30*E67</f>
        <v>41974.205674000004</v>
      </c>
      <c r="Q67" s="99">
        <f>+'1'!D$30*F67</f>
        <v>37206.347760000004</v>
      </c>
      <c r="R67" s="99">
        <f>+'1'!E$30*G67</f>
        <v>22873.646789999999</v>
      </c>
      <c r="S67" s="99">
        <f>+'1'!F$30*H67</f>
        <v>28712.959879999999</v>
      </c>
      <c r="T67" s="99">
        <f>+'1'!G$30*I67</f>
        <v>31653.728205200303</v>
      </c>
      <c r="U67" s="128">
        <f>+'1'!H$30*J67</f>
        <v>25134.875688441167</v>
      </c>
    </row>
    <row r="68" spans="1:21" s="44" customFormat="1" ht="13.9" customHeight="1" x14ac:dyDescent="0.2">
      <c r="A68" s="57"/>
      <c r="B68" s="151" t="s">
        <v>92</v>
      </c>
      <c r="C68" s="97" t="s">
        <v>98</v>
      </c>
      <c r="D68" s="99">
        <v>339440.07</v>
      </c>
      <c r="E68" s="99">
        <v>340854.64</v>
      </c>
      <c r="F68" s="99">
        <v>451740.58880111459</v>
      </c>
      <c r="G68" s="99">
        <v>501305.71</v>
      </c>
      <c r="H68" s="99">
        <v>667652.53866115748</v>
      </c>
      <c r="I68" s="99">
        <v>677529.79224303551</v>
      </c>
      <c r="J68" s="130">
        <v>679824.61791833222</v>
      </c>
      <c r="L68" s="57"/>
      <c r="M68" s="151" t="s">
        <v>92</v>
      </c>
      <c r="N68" s="102" t="s">
        <v>98</v>
      </c>
      <c r="O68" s="99">
        <f>+'1'!B$30*D68</f>
        <v>541067.47158000001</v>
      </c>
      <c r="P68" s="99">
        <f>+'1'!C$30*E68</f>
        <v>475151.36816000007</v>
      </c>
      <c r="Q68" s="99">
        <f>+'1'!D$30*F68</f>
        <v>590876.69015185791</v>
      </c>
      <c r="R68" s="99">
        <f>+'1'!E$30*G68</f>
        <v>627133.44320999994</v>
      </c>
      <c r="S68" s="99">
        <f>+'1'!F$30*H68</f>
        <v>760456.24153505836</v>
      </c>
      <c r="T68" s="99">
        <f>+'1'!G$30*I68</f>
        <v>735797.35437593667</v>
      </c>
      <c r="U68" s="128">
        <f>+'1'!H$30*J68</f>
        <v>679824.61791833222</v>
      </c>
    </row>
    <row r="69" spans="1:21" s="44" customFormat="1" ht="13.9" customHeight="1" x14ac:dyDescent="0.2">
      <c r="A69" s="57"/>
      <c r="B69" s="151"/>
      <c r="C69" s="97" t="s">
        <v>66</v>
      </c>
      <c r="D69" s="99">
        <v>21613.473000000002</v>
      </c>
      <c r="E69" s="99">
        <v>35644.239000000001</v>
      </c>
      <c r="F69" s="99">
        <v>34955.78</v>
      </c>
      <c r="G69" s="99">
        <v>25302.136999999999</v>
      </c>
      <c r="H69" s="99">
        <v>41467.14</v>
      </c>
      <c r="I69" s="99">
        <v>44916.519146698614</v>
      </c>
      <c r="J69" s="130">
        <v>32581.953532478052</v>
      </c>
      <c r="L69" s="57"/>
      <c r="M69" s="151"/>
      <c r="N69" s="100" t="s">
        <v>66</v>
      </c>
      <c r="O69" s="99">
        <f>+'1'!B$30*D69</f>
        <v>34451.875961999998</v>
      </c>
      <c r="P69" s="99">
        <f>+'1'!C$30*E69</f>
        <v>49688.069166000008</v>
      </c>
      <c r="Q69" s="99">
        <f>+'1'!D$30*F69</f>
        <v>45722.160239999997</v>
      </c>
      <c r="R69" s="99">
        <f>+'1'!E$30*G69</f>
        <v>31652.973386999995</v>
      </c>
      <c r="S69" s="99">
        <f>+'1'!F$30*H69</f>
        <v>47231.072460000003</v>
      </c>
      <c r="T69" s="99">
        <f>+'1'!G$30*I69</f>
        <v>48779.339793314699</v>
      </c>
      <c r="U69" s="128">
        <f>+'1'!H$30*J69</f>
        <v>32581.953532478052</v>
      </c>
    </row>
    <row r="70" spans="1:21" ht="13.9" customHeight="1" x14ac:dyDescent="0.2">
      <c r="A70" s="57"/>
      <c r="B70" s="151" t="s">
        <v>90</v>
      </c>
      <c r="C70" s="97" t="s">
        <v>98</v>
      </c>
      <c r="D70" s="99">
        <v>408472.24</v>
      </c>
      <c r="E70" s="99">
        <v>409901.71</v>
      </c>
      <c r="F70" s="99">
        <v>444647.78808791295</v>
      </c>
      <c r="G70" s="99">
        <v>556749.75</v>
      </c>
      <c r="H70" s="99">
        <v>593413.02034376329</v>
      </c>
      <c r="I70" s="99">
        <v>709480.22380255535</v>
      </c>
      <c r="J70" s="130">
        <v>735199.69719229999</v>
      </c>
      <c r="L70" s="57"/>
      <c r="M70" s="151" t="s">
        <v>90</v>
      </c>
      <c r="N70" s="102" t="s">
        <v>98</v>
      </c>
      <c r="O70" s="99">
        <f>+'1'!B$30*D70</f>
        <v>651104.75055999996</v>
      </c>
      <c r="P70" s="99">
        <f>+'1'!C$30*E70</f>
        <v>571402.98374000005</v>
      </c>
      <c r="Q70" s="99">
        <f>+'1'!D$30*F70</f>
        <v>581599.30681899015</v>
      </c>
      <c r="R70" s="99">
        <f>+'1'!E$30*G70</f>
        <v>696493.93724999996</v>
      </c>
      <c r="S70" s="99">
        <f>+'1'!F$30*H70</f>
        <v>675897.43017154641</v>
      </c>
      <c r="T70" s="99">
        <f>+'1'!G$30*I70</f>
        <v>770495.52304957516</v>
      </c>
      <c r="U70" s="128">
        <f>+'1'!H$30*J70</f>
        <v>735199.69719229999</v>
      </c>
    </row>
    <row r="71" spans="1:21" s="44" customFormat="1" ht="13.9" customHeight="1" x14ac:dyDescent="0.2">
      <c r="A71" s="57"/>
      <c r="B71" s="151"/>
      <c r="C71" s="97" t="s">
        <v>66</v>
      </c>
      <c r="D71" s="99">
        <v>19070.991000000002</v>
      </c>
      <c r="E71" s="99">
        <v>23890.876</v>
      </c>
      <c r="F71" s="99">
        <v>16145.48</v>
      </c>
      <c r="G71" s="99">
        <v>24740.235000000001</v>
      </c>
      <c r="H71" s="99">
        <v>19379.11</v>
      </c>
      <c r="I71" s="99">
        <v>34024.731720150259</v>
      </c>
      <c r="J71" s="130">
        <v>39281.208727123136</v>
      </c>
      <c r="L71" s="57"/>
      <c r="M71" s="151"/>
      <c r="N71" s="100" t="s">
        <v>66</v>
      </c>
      <c r="O71" s="99">
        <f>+'1'!B$30*D71</f>
        <v>30399.159653999999</v>
      </c>
      <c r="P71" s="99">
        <f>+'1'!C$30*E71</f>
        <v>33303.881144000006</v>
      </c>
      <c r="Q71" s="99">
        <f>+'1'!D$30*F71</f>
        <v>21118.287840000001</v>
      </c>
      <c r="R71" s="99">
        <f>+'1'!E$30*G71</f>
        <v>30950.033984999998</v>
      </c>
      <c r="S71" s="99">
        <f>+'1'!F$30*H71</f>
        <v>22072.80629</v>
      </c>
      <c r="T71" s="99">
        <f>+'1'!G$30*I71</f>
        <v>36950.858648083187</v>
      </c>
      <c r="U71" s="128">
        <f>+'1'!H$30*J71</f>
        <v>39281.208727123136</v>
      </c>
    </row>
    <row r="72" spans="1:21" ht="13.9" customHeight="1" x14ac:dyDescent="0.2">
      <c r="A72" s="57"/>
      <c r="B72" s="151" t="s">
        <v>91</v>
      </c>
      <c r="C72" s="97" t="s">
        <v>98</v>
      </c>
      <c r="D72" s="99">
        <v>422506.06</v>
      </c>
      <c r="E72" s="99">
        <v>551261.63</v>
      </c>
      <c r="F72" s="99">
        <v>663705.07308596198</v>
      </c>
      <c r="G72" s="99">
        <v>734226.78</v>
      </c>
      <c r="H72" s="99">
        <v>835305.24035702902</v>
      </c>
      <c r="I72" s="99">
        <v>1035091.2000271407</v>
      </c>
      <c r="J72" s="130">
        <v>948155.43224969436</v>
      </c>
      <c r="L72" s="57"/>
      <c r="M72" s="151" t="s">
        <v>91</v>
      </c>
      <c r="N72" s="102" t="s">
        <v>98</v>
      </c>
      <c r="O72" s="99">
        <f>+'1'!B$30*D72</f>
        <v>673474.65963999997</v>
      </c>
      <c r="P72" s="99">
        <f>+'1'!C$30*E72</f>
        <v>768458.7122200001</v>
      </c>
      <c r="Q72" s="99">
        <f>+'1'!D$30*F72</f>
        <v>868126.23559643829</v>
      </c>
      <c r="R72" s="99">
        <f>+'1'!E$30*G72</f>
        <v>918517.70178</v>
      </c>
      <c r="S72" s="99">
        <f>+'1'!F$30*H72</f>
        <v>951412.66876665608</v>
      </c>
      <c r="T72" s="99">
        <f>+'1'!G$30*I72</f>
        <v>1124109.0432294749</v>
      </c>
      <c r="U72" s="128">
        <f>+'1'!H$30*J72</f>
        <v>948155.43224969436</v>
      </c>
    </row>
    <row r="73" spans="1:21" s="44" customFormat="1" ht="13.9" customHeight="1" x14ac:dyDescent="0.2">
      <c r="A73" s="57"/>
      <c r="B73" s="151"/>
      <c r="C73" s="97" t="s">
        <v>66</v>
      </c>
      <c r="D73" s="99">
        <v>22109.778999999999</v>
      </c>
      <c r="E73" s="99">
        <v>77415.793000000005</v>
      </c>
      <c r="F73" s="99">
        <v>35260.89</v>
      </c>
      <c r="G73" s="99">
        <v>27573.780999999999</v>
      </c>
      <c r="H73" s="99">
        <v>37775.97</v>
      </c>
      <c r="I73" s="99">
        <v>65730.024518495833</v>
      </c>
      <c r="J73" s="130">
        <v>40957.259578331468</v>
      </c>
      <c r="L73" s="57"/>
      <c r="M73" s="151"/>
      <c r="N73" s="100" t="s">
        <v>66</v>
      </c>
      <c r="O73" s="99">
        <f>+'1'!B$30*D73</f>
        <v>35242.987725999992</v>
      </c>
      <c r="P73" s="99">
        <f>+'1'!C$30*E73</f>
        <v>107917.61544200002</v>
      </c>
      <c r="Q73" s="99">
        <f>+'1'!D$30*F73</f>
        <v>46121.244120000003</v>
      </c>
      <c r="R73" s="99">
        <f>+'1'!E$30*G73</f>
        <v>34494.800030999999</v>
      </c>
      <c r="S73" s="99">
        <f>+'1'!F$30*H73</f>
        <v>43026.829830000002</v>
      </c>
      <c r="T73" s="99">
        <f>+'1'!G$30*I73</f>
        <v>71382.80662708648</v>
      </c>
      <c r="U73" s="128">
        <f>+'1'!H$30*J73</f>
        <v>40957.259578331468</v>
      </c>
    </row>
    <row r="74" spans="1:21" ht="13.9" customHeight="1" x14ac:dyDescent="0.2">
      <c r="A74" s="57"/>
      <c r="B74" s="151" t="s">
        <v>82</v>
      </c>
      <c r="C74" s="97" t="s">
        <v>98</v>
      </c>
      <c r="D74" s="99">
        <v>552773.82999999996</v>
      </c>
      <c r="E74" s="99">
        <v>575062.71</v>
      </c>
      <c r="F74" s="99">
        <v>709173.73220527195</v>
      </c>
      <c r="G74" s="99">
        <v>808754.69</v>
      </c>
      <c r="H74" s="99">
        <v>945704.11007159902</v>
      </c>
      <c r="I74" s="99">
        <v>1087572.4449891581</v>
      </c>
      <c r="J74" s="130">
        <v>1082957.8890092785</v>
      </c>
      <c r="L74" s="57"/>
      <c r="M74" s="151" t="s">
        <v>82</v>
      </c>
      <c r="N74" s="102" t="s">
        <v>98</v>
      </c>
      <c r="O74" s="99">
        <f>+'1'!B$30*D74</f>
        <v>881121.48501999991</v>
      </c>
      <c r="P74" s="99">
        <f>+'1'!C$30*E74</f>
        <v>801637.41774000006</v>
      </c>
      <c r="Q74" s="99">
        <f>+'1'!D$30*F74</f>
        <v>927599.24172449578</v>
      </c>
      <c r="R74" s="99">
        <f>+'1'!E$30*G74</f>
        <v>1011752.1171899998</v>
      </c>
      <c r="S74" s="99">
        <f>+'1'!F$30*H74</f>
        <v>1077156.9813715513</v>
      </c>
      <c r="T74" s="99">
        <f>+'1'!G$30*I74</f>
        <v>1181103.6752582258</v>
      </c>
      <c r="U74" s="128">
        <f>+'1'!H$30*J74</f>
        <v>1082957.8890092785</v>
      </c>
    </row>
    <row r="75" spans="1:21" s="44" customFormat="1" ht="13.9" customHeight="1" x14ac:dyDescent="0.2">
      <c r="A75" s="57"/>
      <c r="B75" s="151"/>
      <c r="C75" s="97" t="s">
        <v>66</v>
      </c>
      <c r="D75" s="99">
        <v>56836.930999999997</v>
      </c>
      <c r="E75" s="99">
        <v>51273.59</v>
      </c>
      <c r="F75" s="99">
        <v>53345.5</v>
      </c>
      <c r="G75" s="99">
        <v>34290.413999999997</v>
      </c>
      <c r="H75" s="99">
        <v>49706.55</v>
      </c>
      <c r="I75" s="99">
        <v>65166.853493290102</v>
      </c>
      <c r="J75" s="130">
        <v>62478.383999537815</v>
      </c>
      <c r="L75" s="57"/>
      <c r="M75" s="151"/>
      <c r="N75" s="100" t="s">
        <v>66</v>
      </c>
      <c r="O75" s="99">
        <f>+'1'!B$30*D75</f>
        <v>90598.068013999989</v>
      </c>
      <c r="P75" s="99">
        <f>+'1'!C$30*E75</f>
        <v>71475.384460000001</v>
      </c>
      <c r="Q75" s="99">
        <f>+'1'!D$30*F75</f>
        <v>69775.914000000004</v>
      </c>
      <c r="R75" s="99">
        <f>+'1'!E$30*G75</f>
        <v>42897.30791399999</v>
      </c>
      <c r="S75" s="99">
        <f>+'1'!F$30*H75</f>
        <v>56615.760450000002</v>
      </c>
      <c r="T75" s="99">
        <f>+'1'!G$30*I75</f>
        <v>70771.202893713053</v>
      </c>
      <c r="U75" s="128">
        <f>+'1'!H$30*J75</f>
        <v>62478.383999537815</v>
      </c>
    </row>
    <row r="76" spans="1:21" ht="13.9" customHeight="1" x14ac:dyDescent="0.2">
      <c r="A76" s="57"/>
      <c r="B76" s="114" t="s">
        <v>4</v>
      </c>
      <c r="C76" s="97" t="s">
        <v>98</v>
      </c>
      <c r="D76" s="98">
        <v>492881.17229758413</v>
      </c>
      <c r="E76" s="99">
        <v>563740.09370759316</v>
      </c>
      <c r="F76" s="99">
        <v>610157.46942150919</v>
      </c>
      <c r="G76" s="99">
        <v>734957.96223179414</v>
      </c>
      <c r="H76" s="40">
        <v>832071.97631328378</v>
      </c>
      <c r="I76" s="40">
        <v>915484.09525385837</v>
      </c>
      <c r="J76" s="130">
        <f>+'2'!J20</f>
        <v>916367.1469597281</v>
      </c>
      <c r="L76" s="57"/>
      <c r="M76" s="114" t="s">
        <v>4</v>
      </c>
      <c r="N76" s="102" t="s">
        <v>98</v>
      </c>
      <c r="O76" s="99">
        <f>+'1'!B$30*D76</f>
        <v>785652.588642349</v>
      </c>
      <c r="P76" s="99">
        <f>+'1'!C$30*E76</f>
        <v>785853.69062838494</v>
      </c>
      <c r="Q76" s="99">
        <f>+'1'!D$30*F76</f>
        <v>798085.97000333411</v>
      </c>
      <c r="R76" s="99">
        <f>+'1'!E$30*G76</f>
        <v>919432.41075197444</v>
      </c>
      <c r="S76" s="99">
        <f>+'1'!F$30*H76</f>
        <v>947729.98102083022</v>
      </c>
      <c r="T76" s="99">
        <f>+'1'!G$30*I76</f>
        <v>994215.72744569031</v>
      </c>
      <c r="U76" s="128">
        <f>+'1'!H$30*J76</f>
        <v>916367.1469597281</v>
      </c>
    </row>
    <row r="77" spans="1:21" s="44" customFormat="1" ht="13.9" customHeight="1" x14ac:dyDescent="0.2">
      <c r="A77" s="57"/>
      <c r="B77" s="114"/>
      <c r="C77" s="97" t="s">
        <v>66</v>
      </c>
      <c r="D77" s="98">
        <v>8934.8189999999995</v>
      </c>
      <c r="E77" s="99">
        <v>11875.15</v>
      </c>
      <c r="F77" s="99">
        <v>11870.58</v>
      </c>
      <c r="G77" s="99">
        <v>11750.94</v>
      </c>
      <c r="H77" s="40">
        <v>10890.66</v>
      </c>
      <c r="I77" s="40">
        <v>14646.399810142957</v>
      </c>
      <c r="J77" s="130">
        <f>+'2'!J21</f>
        <v>12847.88258117139</v>
      </c>
      <c r="L77" s="57"/>
      <c r="M77" s="114"/>
      <c r="N77" s="100" t="s">
        <v>66</v>
      </c>
      <c r="O77" s="99">
        <f>+'1'!B$30*D77</f>
        <v>14242.101485999998</v>
      </c>
      <c r="P77" s="99">
        <f>+'1'!C$30*E77</f>
        <v>16553.9591</v>
      </c>
      <c r="Q77" s="99">
        <f>+'1'!D$30*F77</f>
        <v>15526.718640000001</v>
      </c>
      <c r="R77" s="99">
        <f>+'1'!E$30*G77</f>
        <v>14700.425939999999</v>
      </c>
      <c r="S77" s="99">
        <f>+'1'!F$30*H77</f>
        <v>12404.461740000001</v>
      </c>
      <c r="T77" s="99">
        <f>+'1'!G$30*I77</f>
        <v>15905.990193815252</v>
      </c>
      <c r="U77" s="128">
        <f>+'1'!H$30*J77</f>
        <v>12847.88258117139</v>
      </c>
    </row>
    <row r="78" spans="1:21" ht="13.9" customHeight="1" x14ac:dyDescent="0.2">
      <c r="A78" s="57"/>
      <c r="B78" s="92"/>
      <c r="C78" s="92"/>
      <c r="D78" s="99"/>
      <c r="E78" s="99"/>
      <c r="F78" s="99"/>
      <c r="G78" s="99"/>
      <c r="H78" s="99"/>
      <c r="I78" s="99"/>
      <c r="J78" s="130"/>
      <c r="L78" s="57"/>
      <c r="M78" s="92"/>
      <c r="N78" s="92"/>
      <c r="O78" s="99"/>
      <c r="P78" s="99"/>
      <c r="Q78" s="99"/>
      <c r="R78" s="99"/>
      <c r="S78" s="99"/>
      <c r="T78" s="99"/>
      <c r="U78" s="128"/>
    </row>
    <row r="79" spans="1:21" s="44" customFormat="1" ht="13.9" customHeight="1" x14ac:dyDescent="0.2">
      <c r="A79" s="57" t="s">
        <v>50</v>
      </c>
      <c r="B79" s="151" t="s">
        <v>93</v>
      </c>
      <c r="C79" s="97" t="s">
        <v>98</v>
      </c>
      <c r="D79" s="99">
        <v>7948.4292999999998</v>
      </c>
      <c r="E79" s="99">
        <v>15965.727000000001</v>
      </c>
      <c r="F79" s="99">
        <v>17355.725199942455</v>
      </c>
      <c r="G79" s="99">
        <v>19465.008999999998</v>
      </c>
      <c r="H79" s="99">
        <v>26838.399000000001</v>
      </c>
      <c r="I79" s="99">
        <v>30641.947497155859</v>
      </c>
      <c r="J79" s="130">
        <v>57346.830859941037</v>
      </c>
      <c r="L79" s="57" t="s">
        <v>50</v>
      </c>
      <c r="M79" s="151" t="s">
        <v>93</v>
      </c>
      <c r="N79" s="102" t="s">
        <v>98</v>
      </c>
      <c r="O79" s="99">
        <f>+'1'!B$30*D79</f>
        <v>12669.796304199999</v>
      </c>
      <c r="P79" s="99">
        <f>+'1'!C$30*E79</f>
        <v>22256.223438000005</v>
      </c>
      <c r="Q79" s="99">
        <f>+'1'!D$30*F79</f>
        <v>22701.288561524732</v>
      </c>
      <c r="R79" s="99">
        <f>+'1'!E$30*G79</f>
        <v>24350.726258999995</v>
      </c>
      <c r="S79" s="99">
        <f>+'1'!F$30*H79</f>
        <v>30568.936461000001</v>
      </c>
      <c r="T79" s="99">
        <f>+'1'!G$30*I79</f>
        <v>33277.154981911262</v>
      </c>
      <c r="U79" s="128">
        <f>+'1'!H$30*J79</f>
        <v>57346.830859941037</v>
      </c>
    </row>
    <row r="80" spans="1:21" s="44" customFormat="1" ht="13.9" customHeight="1" x14ac:dyDescent="0.2">
      <c r="A80" s="57"/>
      <c r="B80" s="151"/>
      <c r="C80" s="97" t="s">
        <v>66</v>
      </c>
      <c r="D80" s="99">
        <v>1446.5522000000001</v>
      </c>
      <c r="E80" s="99">
        <v>3418.6406999999999</v>
      </c>
      <c r="F80" s="99">
        <v>1104.712</v>
      </c>
      <c r="G80" s="99">
        <v>1052.6804</v>
      </c>
      <c r="H80" s="99">
        <v>2336.0050000000001</v>
      </c>
      <c r="I80" s="99">
        <v>1712.5239320956853</v>
      </c>
      <c r="J80" s="130">
        <v>2257.8811750193308</v>
      </c>
      <c r="L80" s="57"/>
      <c r="M80" s="151"/>
      <c r="N80" s="100" t="s">
        <v>66</v>
      </c>
      <c r="O80" s="99">
        <f>+'1'!B$30*D80</f>
        <v>2305.8042068</v>
      </c>
      <c r="P80" s="99">
        <f>+'1'!C$30*E80</f>
        <v>4765.5851358</v>
      </c>
      <c r="Q80" s="99">
        <f>+'1'!D$30*F80</f>
        <v>1444.9632960000001</v>
      </c>
      <c r="R80" s="99">
        <f>+'1'!E$30*G80</f>
        <v>1316.9031803999999</v>
      </c>
      <c r="S80" s="99">
        <f>+'1'!F$30*H80</f>
        <v>2660.709695</v>
      </c>
      <c r="T80" s="99">
        <f>+'1'!G$30*I80</f>
        <v>1859.8009902559143</v>
      </c>
      <c r="U80" s="128">
        <f>+'1'!H$30*J80</f>
        <v>2257.8811750193308</v>
      </c>
    </row>
    <row r="81" spans="1:21" ht="13.9" customHeight="1" x14ac:dyDescent="0.2">
      <c r="A81" s="57"/>
      <c r="B81" s="151" t="s">
        <v>83</v>
      </c>
      <c r="C81" s="97" t="s">
        <v>98</v>
      </c>
      <c r="D81" s="99">
        <v>4025.152</v>
      </c>
      <c r="E81" s="99">
        <v>17672.528999999999</v>
      </c>
      <c r="F81" s="99">
        <v>14844.72798194397</v>
      </c>
      <c r="G81" s="99">
        <v>18087.744999999999</v>
      </c>
      <c r="H81" s="99">
        <v>17274.2151039542</v>
      </c>
      <c r="I81" s="99">
        <v>24804.869481041689</v>
      </c>
      <c r="J81" s="130">
        <v>44113.692040563452</v>
      </c>
      <c r="L81" s="57"/>
      <c r="M81" s="151" t="s">
        <v>83</v>
      </c>
      <c r="N81" s="102" t="s">
        <v>98</v>
      </c>
      <c r="O81" s="99">
        <f>+'1'!B$30*D81</f>
        <v>6416.0922879999998</v>
      </c>
      <c r="P81" s="99">
        <f>+'1'!C$30*E81</f>
        <v>24635.505426</v>
      </c>
      <c r="Q81" s="99">
        <f>+'1'!D$30*F81</f>
        <v>19416.904200382713</v>
      </c>
      <c r="R81" s="99">
        <f>+'1'!E$30*G81</f>
        <v>22627.768994999999</v>
      </c>
      <c r="S81" s="99">
        <f>+'1'!F$30*H81</f>
        <v>19675.331003403833</v>
      </c>
      <c r="T81" s="99">
        <f>+'1'!G$30*I81</f>
        <v>26938.088256411276</v>
      </c>
      <c r="U81" s="128">
        <f>+'1'!H$30*J81</f>
        <v>44113.692040563452</v>
      </c>
    </row>
    <row r="82" spans="1:21" s="44" customFormat="1" ht="13.9" customHeight="1" x14ac:dyDescent="0.2">
      <c r="A82" s="57"/>
      <c r="B82" s="151"/>
      <c r="C82" s="97" t="s">
        <v>66</v>
      </c>
      <c r="D82" s="99">
        <v>597.5412</v>
      </c>
      <c r="E82" s="99">
        <v>2723.268</v>
      </c>
      <c r="F82" s="99">
        <v>680.15189999999996</v>
      </c>
      <c r="G82" s="99">
        <v>1075.8150000000001</v>
      </c>
      <c r="H82" s="99">
        <v>1507.2429999999999</v>
      </c>
      <c r="I82" s="99">
        <v>1111.2187540880434</v>
      </c>
      <c r="J82" s="130">
        <v>2099.5850783944397</v>
      </c>
      <c r="L82" s="57"/>
      <c r="M82" s="151"/>
      <c r="N82" s="100" t="s">
        <v>66</v>
      </c>
      <c r="O82" s="99">
        <f>+'1'!B$30*D82</f>
        <v>952.48067279999998</v>
      </c>
      <c r="P82" s="99">
        <f>+'1'!C$30*E82</f>
        <v>3796.2355920000005</v>
      </c>
      <c r="Q82" s="99">
        <f>+'1'!D$30*F82</f>
        <v>889.63868519999994</v>
      </c>
      <c r="R82" s="99">
        <f>+'1'!E$30*G82</f>
        <v>1345.8445649999999</v>
      </c>
      <c r="S82" s="99">
        <f>+'1'!F$30*H82</f>
        <v>1716.749777</v>
      </c>
      <c r="T82" s="99">
        <f>+'1'!G$30*I82</f>
        <v>1206.7835669396152</v>
      </c>
      <c r="U82" s="128">
        <f>+'1'!H$30*J82</f>
        <v>2099.5850783944397</v>
      </c>
    </row>
    <row r="83" spans="1:21" ht="13.9" customHeight="1" x14ac:dyDescent="0.2">
      <c r="A83" s="57"/>
      <c r="B83" s="151" t="s">
        <v>84</v>
      </c>
      <c r="C83" s="97" t="s">
        <v>98</v>
      </c>
      <c r="D83" s="99">
        <v>5507.6107000000002</v>
      </c>
      <c r="E83" s="99">
        <v>15903.83</v>
      </c>
      <c r="F83" s="99">
        <v>13607.431966771233</v>
      </c>
      <c r="G83" s="99">
        <v>12721.941999999999</v>
      </c>
      <c r="H83" s="99">
        <v>12580.865604530894</v>
      </c>
      <c r="I83" s="99">
        <v>20485.340622435728</v>
      </c>
      <c r="J83" s="130">
        <v>40778.060903697187</v>
      </c>
      <c r="L83" s="57"/>
      <c r="M83" s="151" t="s">
        <v>84</v>
      </c>
      <c r="N83" s="102" t="s">
        <v>98</v>
      </c>
      <c r="O83" s="99">
        <f>+'1'!B$30*D83</f>
        <v>8779.1314557999995</v>
      </c>
      <c r="P83" s="99">
        <f>+'1'!C$30*E83</f>
        <v>22169.939020000002</v>
      </c>
      <c r="Q83" s="99">
        <f>+'1'!D$30*F83</f>
        <v>17798.521012536774</v>
      </c>
      <c r="R83" s="99">
        <f>+'1'!E$30*G83</f>
        <v>15915.149441999998</v>
      </c>
      <c r="S83" s="99">
        <f>+'1'!F$30*H83</f>
        <v>14329.605923560688</v>
      </c>
      <c r="T83" s="99">
        <f>+'1'!G$30*I83</f>
        <v>22247.079915965202</v>
      </c>
      <c r="U83" s="128">
        <f>+'1'!H$30*J83</f>
        <v>40778.060903697187</v>
      </c>
    </row>
    <row r="84" spans="1:21" s="44" customFormat="1" ht="13.9" customHeight="1" x14ac:dyDescent="0.2">
      <c r="A84" s="57"/>
      <c r="B84" s="151"/>
      <c r="C84" s="97" t="s">
        <v>66</v>
      </c>
      <c r="D84" s="99">
        <v>758.99973999999997</v>
      </c>
      <c r="E84" s="99">
        <v>1759.9112</v>
      </c>
      <c r="F84" s="99">
        <v>2568.259</v>
      </c>
      <c r="G84" s="99">
        <v>978.14300000000003</v>
      </c>
      <c r="H84" s="99">
        <v>1383.125</v>
      </c>
      <c r="I84" s="99">
        <v>1096.7064218733697</v>
      </c>
      <c r="J84" s="130">
        <v>5216.2046093405634</v>
      </c>
      <c r="L84" s="57"/>
      <c r="M84" s="151"/>
      <c r="N84" s="100" t="s">
        <v>66</v>
      </c>
      <c r="O84" s="99">
        <f>+'1'!B$30*D84</f>
        <v>1209.8455855599998</v>
      </c>
      <c r="P84" s="99">
        <f>+'1'!C$30*E84</f>
        <v>2453.3162128000004</v>
      </c>
      <c r="Q84" s="99">
        <f>+'1'!D$30*F84</f>
        <v>3359.282772</v>
      </c>
      <c r="R84" s="99">
        <f>+'1'!E$30*G84</f>
        <v>1223.6568929999999</v>
      </c>
      <c r="S84" s="99">
        <f>+'1'!F$30*H84</f>
        <v>1575.379375</v>
      </c>
      <c r="T84" s="99">
        <f>+'1'!G$30*I84</f>
        <v>1191.0231741544796</v>
      </c>
      <c r="U84" s="128">
        <f>+'1'!H$30*J84</f>
        <v>5216.2046093405634</v>
      </c>
    </row>
    <row r="85" spans="1:21" ht="13.9" customHeight="1" x14ac:dyDescent="0.2">
      <c r="A85" s="57"/>
      <c r="B85" s="151" t="s">
        <v>85</v>
      </c>
      <c r="C85" s="97" t="s">
        <v>98</v>
      </c>
      <c r="D85" s="99">
        <v>7811.7119000000002</v>
      </c>
      <c r="E85" s="99">
        <v>16777.816999999999</v>
      </c>
      <c r="F85" s="99">
        <v>16647.45411067504</v>
      </c>
      <c r="G85" s="99">
        <v>21862.710999999999</v>
      </c>
      <c r="H85" s="99">
        <v>30337.690588453352</v>
      </c>
      <c r="I85" s="99">
        <v>27214.920069485674</v>
      </c>
      <c r="J85" s="130">
        <v>53825.147963739422</v>
      </c>
      <c r="L85" s="57"/>
      <c r="M85" s="151" t="s">
        <v>85</v>
      </c>
      <c r="N85" s="102" t="s">
        <v>98</v>
      </c>
      <c r="O85" s="99">
        <f>+'1'!B$30*D85</f>
        <v>12451.868768599999</v>
      </c>
      <c r="P85" s="99">
        <f>+'1'!C$30*E85</f>
        <v>23388.276898</v>
      </c>
      <c r="Q85" s="99">
        <f>+'1'!D$30*F85</f>
        <v>21774.869976762955</v>
      </c>
      <c r="R85" s="99">
        <f>+'1'!E$30*G85</f>
        <v>27350.251460999996</v>
      </c>
      <c r="S85" s="99">
        <f>+'1'!F$30*H85</f>
        <v>34554.629580248366</v>
      </c>
      <c r="T85" s="99">
        <f>+'1'!G$30*I85</f>
        <v>29555.403195461444</v>
      </c>
      <c r="U85" s="128">
        <f>+'1'!H$30*J85</f>
        <v>53825.147963739422</v>
      </c>
    </row>
    <row r="86" spans="1:21" s="44" customFormat="1" ht="13.9" customHeight="1" x14ac:dyDescent="0.2">
      <c r="A86" s="57"/>
      <c r="B86" s="151"/>
      <c r="C86" s="97" t="s">
        <v>66</v>
      </c>
      <c r="D86" s="99">
        <v>795.21831999999995</v>
      </c>
      <c r="E86" s="99">
        <v>1386.7388000000001</v>
      </c>
      <c r="F86" s="99">
        <v>691.94579999999996</v>
      </c>
      <c r="G86" s="99">
        <v>1286.7283</v>
      </c>
      <c r="H86" s="99">
        <v>1292.4110000000001</v>
      </c>
      <c r="I86" s="99">
        <v>1543.6319739789228</v>
      </c>
      <c r="J86" s="130">
        <v>2011.0931859556986</v>
      </c>
      <c r="L86" s="57"/>
      <c r="M86" s="151"/>
      <c r="N86" s="100" t="s">
        <v>66</v>
      </c>
      <c r="O86" s="99">
        <f>+'1'!B$30*D86</f>
        <v>1267.5780020799998</v>
      </c>
      <c r="P86" s="99">
        <f>+'1'!C$30*E86</f>
        <v>1933.1138872000004</v>
      </c>
      <c r="Q86" s="99">
        <f>+'1'!D$30*F86</f>
        <v>905.06510639999999</v>
      </c>
      <c r="R86" s="99">
        <f>+'1'!E$30*G86</f>
        <v>1609.6971032999998</v>
      </c>
      <c r="S86" s="99">
        <f>+'1'!F$30*H86</f>
        <v>1472.0561290000001</v>
      </c>
      <c r="T86" s="99">
        <f>+'1'!G$30*I86</f>
        <v>1676.3843237411104</v>
      </c>
      <c r="U86" s="128">
        <f>+'1'!H$30*J86</f>
        <v>2011.0931859556986</v>
      </c>
    </row>
    <row r="87" spans="1:21" ht="13.9" customHeight="1" x14ac:dyDescent="0.2">
      <c r="A87" s="57"/>
      <c r="B87" s="151" t="s">
        <v>86</v>
      </c>
      <c r="C87" s="97" t="s">
        <v>98</v>
      </c>
      <c r="D87" s="99">
        <v>9716.1664999999994</v>
      </c>
      <c r="E87" s="99">
        <v>19046.343000000001</v>
      </c>
      <c r="F87" s="99">
        <v>19597.475437358578</v>
      </c>
      <c r="G87" s="99">
        <v>26347.202000000001</v>
      </c>
      <c r="H87" s="99">
        <v>28554.622015569603</v>
      </c>
      <c r="I87" s="99">
        <v>35273.593006599265</v>
      </c>
      <c r="J87" s="130">
        <v>58729.659096554031</v>
      </c>
      <c r="L87" s="57"/>
      <c r="M87" s="151" t="s">
        <v>86</v>
      </c>
      <c r="N87" s="102" t="s">
        <v>98</v>
      </c>
      <c r="O87" s="99">
        <f>+'1'!B$30*D87</f>
        <v>15487.569400999997</v>
      </c>
      <c r="P87" s="99">
        <f>+'1'!C$30*E87</f>
        <v>26550.602142000003</v>
      </c>
      <c r="Q87" s="99">
        <f>+'1'!D$30*F87</f>
        <v>25633.497872065022</v>
      </c>
      <c r="R87" s="99">
        <f>+'1'!E$30*G87</f>
        <v>32960.349702</v>
      </c>
      <c r="S87" s="99">
        <f>+'1'!F$30*H87</f>
        <v>32523.714475733777</v>
      </c>
      <c r="T87" s="99">
        <f>+'1'!G$30*I87</f>
        <v>38307.122005166806</v>
      </c>
      <c r="U87" s="128">
        <f>+'1'!H$30*J87</f>
        <v>58729.659096554031</v>
      </c>
    </row>
    <row r="88" spans="1:21" s="44" customFormat="1" ht="13.9" customHeight="1" x14ac:dyDescent="0.2">
      <c r="A88" s="57"/>
      <c r="B88" s="151"/>
      <c r="C88" s="97" t="s">
        <v>66</v>
      </c>
      <c r="D88" s="99">
        <v>613.84657000000004</v>
      </c>
      <c r="E88" s="99">
        <v>1022.0076</v>
      </c>
      <c r="F88" s="99">
        <v>1421.499</v>
      </c>
      <c r="G88" s="99">
        <v>2715.7606999999998</v>
      </c>
      <c r="H88" s="99">
        <v>959.76289999999995</v>
      </c>
      <c r="I88" s="99">
        <v>1316.4260694105806</v>
      </c>
      <c r="J88" s="130">
        <v>2407.2280064670658</v>
      </c>
      <c r="L88" s="57"/>
      <c r="M88" s="151"/>
      <c r="N88" s="100" t="s">
        <v>66</v>
      </c>
      <c r="O88" s="99">
        <f>+'1'!B$30*D88</f>
        <v>978.47143257999994</v>
      </c>
      <c r="P88" s="99">
        <f>+'1'!C$30*E88</f>
        <v>1424.6785944000001</v>
      </c>
      <c r="Q88" s="99">
        <f>+'1'!D$30*F88</f>
        <v>1859.320692</v>
      </c>
      <c r="R88" s="99">
        <f>+'1'!E$30*G88</f>
        <v>3397.4166356999995</v>
      </c>
      <c r="S88" s="99">
        <f>+'1'!F$30*H88</f>
        <v>1093.1699431</v>
      </c>
      <c r="T88" s="99">
        <f>+'1'!G$30*I88</f>
        <v>1429.6387113798905</v>
      </c>
      <c r="U88" s="128">
        <f>+'1'!H$30*J88</f>
        <v>2407.2280064670658</v>
      </c>
    </row>
    <row r="89" spans="1:21" ht="13.9" customHeight="1" x14ac:dyDescent="0.2">
      <c r="A89" s="57"/>
      <c r="B89" s="151" t="s">
        <v>87</v>
      </c>
      <c r="C89" s="97" t="s">
        <v>98</v>
      </c>
      <c r="D89" s="99">
        <v>6452.8602000000001</v>
      </c>
      <c r="E89" s="99">
        <v>18133.214</v>
      </c>
      <c r="F89" s="99">
        <v>15103.672847924616</v>
      </c>
      <c r="G89" s="99">
        <v>20406.608</v>
      </c>
      <c r="H89" s="99">
        <v>25438.929773792908</v>
      </c>
      <c r="I89" s="99">
        <v>30635.363671406409</v>
      </c>
      <c r="J89" s="130">
        <v>54399.967922361691</v>
      </c>
      <c r="L89" s="57"/>
      <c r="M89" s="151" t="s">
        <v>87</v>
      </c>
      <c r="N89" s="102" t="s">
        <v>98</v>
      </c>
      <c r="O89" s="99">
        <f>+'1'!B$30*D89</f>
        <v>10285.8591588</v>
      </c>
      <c r="P89" s="99">
        <f>+'1'!C$30*E89</f>
        <v>25277.700316000002</v>
      </c>
      <c r="Q89" s="99">
        <f>+'1'!D$30*F89</f>
        <v>19755.604085085397</v>
      </c>
      <c r="R89" s="99">
        <f>+'1'!E$30*G89</f>
        <v>25528.666608</v>
      </c>
      <c r="S89" s="99">
        <f>+'1'!F$30*H89</f>
        <v>28974.941012350122</v>
      </c>
      <c r="T89" s="99">
        <f>+'1'!G$30*I89</f>
        <v>33270.004947147361</v>
      </c>
      <c r="U89" s="128">
        <f>+'1'!H$30*J89</f>
        <v>54399.967922361691</v>
      </c>
    </row>
    <row r="90" spans="1:21" s="44" customFormat="1" ht="13.9" customHeight="1" x14ac:dyDescent="0.2">
      <c r="A90" s="57"/>
      <c r="B90" s="151"/>
      <c r="C90" s="97" t="s">
        <v>66</v>
      </c>
      <c r="D90" s="99">
        <v>298.82781</v>
      </c>
      <c r="E90" s="99">
        <v>717.03004999999996</v>
      </c>
      <c r="F90" s="99">
        <v>874.47929999999997</v>
      </c>
      <c r="G90" s="99">
        <v>956.98018999999999</v>
      </c>
      <c r="H90" s="99">
        <v>769.42259999999999</v>
      </c>
      <c r="I90" s="99">
        <v>1006.7457763415357</v>
      </c>
      <c r="J90" s="130">
        <v>1412.7320495273409</v>
      </c>
      <c r="L90" s="57"/>
      <c r="M90" s="151"/>
      <c r="N90" s="100" t="s">
        <v>66</v>
      </c>
      <c r="O90" s="99">
        <f>+'1'!B$30*D90</f>
        <v>476.33152913999993</v>
      </c>
      <c r="P90" s="99">
        <f>+'1'!C$30*E90</f>
        <v>999.5398897</v>
      </c>
      <c r="Q90" s="99">
        <f>+'1'!D$30*F90</f>
        <v>1143.8189244</v>
      </c>
      <c r="R90" s="99">
        <f>+'1'!E$30*G90</f>
        <v>1197.1822176899998</v>
      </c>
      <c r="S90" s="99">
        <f>+'1'!F$30*H90</f>
        <v>876.37234139999998</v>
      </c>
      <c r="T90" s="99">
        <f>+'1'!G$30*I90</f>
        <v>1093.3259131069078</v>
      </c>
      <c r="U90" s="128">
        <f>+'1'!H$30*J90</f>
        <v>1412.7320495273409</v>
      </c>
    </row>
    <row r="91" spans="1:21" s="44" customFormat="1" ht="13.9" customHeight="1" x14ac:dyDescent="0.2">
      <c r="A91" s="57"/>
      <c r="B91" s="152" t="s">
        <v>95</v>
      </c>
      <c r="C91" s="97" t="s">
        <v>98</v>
      </c>
      <c r="D91" s="99">
        <v>4400.518</v>
      </c>
      <c r="E91" s="99">
        <v>12724.213</v>
      </c>
      <c r="F91" s="99">
        <v>12241.89050266145</v>
      </c>
      <c r="G91" s="99">
        <v>16256.102000000001</v>
      </c>
      <c r="H91" s="99">
        <v>21672.544216761726</v>
      </c>
      <c r="I91" s="99">
        <v>23805.577491719698</v>
      </c>
      <c r="J91" s="130">
        <v>43006.414615148642</v>
      </c>
      <c r="L91" s="57"/>
      <c r="M91" s="152" t="s">
        <v>95</v>
      </c>
      <c r="N91" s="102" t="s">
        <v>98</v>
      </c>
      <c r="O91" s="99">
        <f>+'1'!B$30*D91</f>
        <v>7014.4256919999998</v>
      </c>
      <c r="P91" s="99">
        <f>+'1'!C$30*E91</f>
        <v>17737.552922000003</v>
      </c>
      <c r="Q91" s="99">
        <f>+'1'!D$30*F91</f>
        <v>16012.392777481178</v>
      </c>
      <c r="R91" s="99">
        <f>+'1'!E$30*G91</f>
        <v>20336.383601999998</v>
      </c>
      <c r="S91" s="99">
        <f>+'1'!F$30*H91</f>
        <v>24685.027862891606</v>
      </c>
      <c r="T91" s="99">
        <f>+'1'!G$30*I91</f>
        <v>25852.857156007594</v>
      </c>
      <c r="U91" s="128">
        <f>+'1'!H$30*J91</f>
        <v>43006.414615148642</v>
      </c>
    </row>
    <row r="92" spans="1:21" s="44" customFormat="1" ht="13.9" customHeight="1" x14ac:dyDescent="0.2">
      <c r="A92" s="57"/>
      <c r="B92" s="152"/>
      <c r="C92" s="97" t="s">
        <v>66</v>
      </c>
      <c r="D92" s="99">
        <v>168.62424999999999</v>
      </c>
      <c r="E92" s="99">
        <v>391.93743000000001</v>
      </c>
      <c r="F92" s="99">
        <v>684.56880000000001</v>
      </c>
      <c r="G92" s="99">
        <v>620.24537999999995</v>
      </c>
      <c r="H92" s="99">
        <v>552.14679999999998</v>
      </c>
      <c r="I92" s="99">
        <v>687.69839744407955</v>
      </c>
      <c r="J92" s="130">
        <v>1174.4045861990846</v>
      </c>
      <c r="L92" s="57"/>
      <c r="M92" s="152"/>
      <c r="N92" s="100" t="s">
        <v>66</v>
      </c>
      <c r="O92" s="99">
        <f>+'1'!B$30*D92</f>
        <v>268.78705449999995</v>
      </c>
      <c r="P92" s="99">
        <f>+'1'!C$30*E92</f>
        <v>546.36077742000009</v>
      </c>
      <c r="Q92" s="99">
        <f>+'1'!D$30*F92</f>
        <v>895.41599040000006</v>
      </c>
      <c r="R92" s="99">
        <f>+'1'!E$30*G92</f>
        <v>775.92697037999983</v>
      </c>
      <c r="S92" s="99">
        <f>+'1'!F$30*H92</f>
        <v>628.89520519999996</v>
      </c>
      <c r="T92" s="99">
        <f>+'1'!G$30*I92</f>
        <v>746.84045962427047</v>
      </c>
      <c r="U92" s="128">
        <f>+'1'!H$30*J92</f>
        <v>1174.4045861990846</v>
      </c>
    </row>
    <row r="93" spans="1:21" ht="13.9" customHeight="1" x14ac:dyDescent="0.2">
      <c r="A93" s="57"/>
      <c r="B93" s="151" t="s">
        <v>96</v>
      </c>
      <c r="C93" s="97" t="s">
        <v>98</v>
      </c>
      <c r="D93" s="99">
        <v>8112.7199000000001</v>
      </c>
      <c r="E93" s="99">
        <v>19601.762999999999</v>
      </c>
      <c r="F93" s="99">
        <v>15431.287035870902</v>
      </c>
      <c r="G93" s="99">
        <v>23066.404999999999</v>
      </c>
      <c r="H93" s="99">
        <v>27170.356256864226</v>
      </c>
      <c r="I93" s="99">
        <v>32077.173026253498</v>
      </c>
      <c r="J93" s="130">
        <v>59173.727740577211</v>
      </c>
      <c r="L93" s="57"/>
      <c r="M93" s="151" t="s">
        <v>96</v>
      </c>
      <c r="N93" s="102" t="s">
        <v>98</v>
      </c>
      <c r="O93" s="99">
        <f>+'1'!B$30*D93</f>
        <v>12931.6755206</v>
      </c>
      <c r="P93" s="99">
        <f>+'1'!C$30*E93</f>
        <v>27324.857622</v>
      </c>
      <c r="Q93" s="99">
        <f>+'1'!D$30*F93</f>
        <v>20184.123442919143</v>
      </c>
      <c r="R93" s="99">
        <f>+'1'!E$30*G93</f>
        <v>28856.072654999996</v>
      </c>
      <c r="S93" s="99">
        <f>+'1'!F$30*H93</f>
        <v>30947.035776568355</v>
      </c>
      <c r="T93" s="99">
        <f>+'1'!G$30*I93</f>
        <v>34835.809906511298</v>
      </c>
      <c r="U93" s="128">
        <f>+'1'!H$30*J93</f>
        <v>59173.727740577211</v>
      </c>
    </row>
    <row r="94" spans="1:21" s="44" customFormat="1" ht="13.9" customHeight="1" x14ac:dyDescent="0.2">
      <c r="A94" s="57"/>
      <c r="B94" s="151"/>
      <c r="C94" s="97" t="s">
        <v>66</v>
      </c>
      <c r="D94" s="99">
        <v>341.34219999999999</v>
      </c>
      <c r="E94" s="99">
        <v>843.82447000000002</v>
      </c>
      <c r="F94" s="99">
        <v>1062.1949999999999</v>
      </c>
      <c r="G94" s="99">
        <v>1084.5561</v>
      </c>
      <c r="H94" s="99">
        <v>906.97810000000004</v>
      </c>
      <c r="I94" s="99">
        <v>1137.8182175591623</v>
      </c>
      <c r="J94" s="130">
        <v>1711.1317363942724</v>
      </c>
      <c r="L94" s="57"/>
      <c r="M94" s="151"/>
      <c r="N94" s="100" t="s">
        <v>66</v>
      </c>
      <c r="O94" s="99">
        <f>+'1'!B$30*D94</f>
        <v>544.09946679999996</v>
      </c>
      <c r="P94" s="99">
        <f>+'1'!C$30*E94</f>
        <v>1176.2913111800001</v>
      </c>
      <c r="Q94" s="99">
        <f>+'1'!D$30*F94</f>
        <v>1389.35106</v>
      </c>
      <c r="R94" s="99">
        <f>+'1'!E$30*G94</f>
        <v>1356.7796810999998</v>
      </c>
      <c r="S94" s="99">
        <f>+'1'!F$30*H94</f>
        <v>1033.0480559</v>
      </c>
      <c r="T94" s="99">
        <f>+'1'!G$30*I94</f>
        <v>1235.6705842692504</v>
      </c>
      <c r="U94" s="128">
        <f>+'1'!H$30*J94</f>
        <v>1711.1317363942724</v>
      </c>
    </row>
    <row r="95" spans="1:21" ht="13.9" customHeight="1" x14ac:dyDescent="0.2">
      <c r="A95" s="57"/>
      <c r="B95" s="151" t="s">
        <v>88</v>
      </c>
      <c r="C95" s="97" t="s">
        <v>98</v>
      </c>
      <c r="D95" s="99">
        <v>9583.0272000000004</v>
      </c>
      <c r="E95" s="99">
        <v>23947.005000000001</v>
      </c>
      <c r="F95" s="99">
        <v>24277.942984347224</v>
      </c>
      <c r="G95" s="99">
        <v>28935.451000000001</v>
      </c>
      <c r="H95" s="99">
        <v>33668.931966970129</v>
      </c>
      <c r="I95" s="99">
        <v>42091.299485081028</v>
      </c>
      <c r="J95" s="130">
        <v>67472.140043708641</v>
      </c>
      <c r="L95" s="57"/>
      <c r="M95" s="151" t="s">
        <v>88</v>
      </c>
      <c r="N95" s="102" t="s">
        <v>98</v>
      </c>
      <c r="O95" s="99">
        <f>+'1'!B$30*D95</f>
        <v>15275.345356799999</v>
      </c>
      <c r="P95" s="99">
        <f>+'1'!C$30*E95</f>
        <v>33382.124970000004</v>
      </c>
      <c r="Q95" s="99">
        <f>+'1'!D$30*F95</f>
        <v>31755.549423526172</v>
      </c>
      <c r="R95" s="99">
        <f>+'1'!E$30*G95</f>
        <v>36198.249200999999</v>
      </c>
      <c r="S95" s="99">
        <f>+'1'!F$30*H95</f>
        <v>38348.913510378974</v>
      </c>
      <c r="T95" s="99">
        <f>+'1'!G$30*I95</f>
        <v>45711.151240797997</v>
      </c>
      <c r="U95" s="128">
        <f>+'1'!H$30*J95</f>
        <v>67472.140043708641</v>
      </c>
    </row>
    <row r="96" spans="1:21" s="44" customFormat="1" ht="13.9" customHeight="1" x14ac:dyDescent="0.2">
      <c r="A96" s="57"/>
      <c r="B96" s="151"/>
      <c r="C96" s="97" t="s">
        <v>66</v>
      </c>
      <c r="D96" s="99">
        <v>383.21352000000002</v>
      </c>
      <c r="E96" s="99">
        <v>1110.3517999999999</v>
      </c>
      <c r="F96" s="99">
        <v>848.93719999999996</v>
      </c>
      <c r="G96" s="99">
        <v>1118.7842000000001</v>
      </c>
      <c r="H96" s="99">
        <v>842.43110000000001</v>
      </c>
      <c r="I96" s="99">
        <v>1237.1365737760666</v>
      </c>
      <c r="J96" s="130">
        <v>1848.6738886646372</v>
      </c>
      <c r="L96" s="57"/>
      <c r="M96" s="151"/>
      <c r="N96" s="100" t="s">
        <v>66</v>
      </c>
      <c r="O96" s="99">
        <f>+'1'!B$30*D96</f>
        <v>610.84235088000003</v>
      </c>
      <c r="P96" s="99">
        <f>+'1'!C$30*E96</f>
        <v>1547.8304092000001</v>
      </c>
      <c r="Q96" s="99">
        <f>+'1'!D$30*F96</f>
        <v>1110.4098575999999</v>
      </c>
      <c r="R96" s="99">
        <f>+'1'!E$30*G96</f>
        <v>1399.5990342</v>
      </c>
      <c r="S96" s="99">
        <f>+'1'!F$30*H96</f>
        <v>959.52902289999997</v>
      </c>
      <c r="T96" s="99">
        <f>+'1'!G$30*I96</f>
        <v>1343.5303191208084</v>
      </c>
      <c r="U96" s="128">
        <f>+'1'!H$30*J96</f>
        <v>1848.6738886646372</v>
      </c>
    </row>
    <row r="97" spans="1:21" s="44" customFormat="1" ht="13.9" customHeight="1" x14ac:dyDescent="0.2">
      <c r="A97" s="57"/>
      <c r="B97" s="152" t="s">
        <v>97</v>
      </c>
      <c r="C97" s="97" t="s">
        <v>98</v>
      </c>
      <c r="D97" s="129" t="s">
        <v>126</v>
      </c>
      <c r="E97" s="129" t="s">
        <v>126</v>
      </c>
      <c r="F97" s="129" t="s">
        <v>126</v>
      </c>
      <c r="G97" s="129" t="s">
        <v>126</v>
      </c>
      <c r="H97" s="129" t="s">
        <v>126</v>
      </c>
      <c r="I97" s="99">
        <v>47021.997590299674</v>
      </c>
      <c r="J97" s="130">
        <v>75234.798116072809</v>
      </c>
      <c r="L97" s="57"/>
      <c r="M97" s="152" t="s">
        <v>97</v>
      </c>
      <c r="N97" s="102" t="s">
        <v>98</v>
      </c>
      <c r="O97" s="129" t="s">
        <v>126</v>
      </c>
      <c r="P97" s="129" t="s">
        <v>126</v>
      </c>
      <c r="Q97" s="129" t="s">
        <v>126</v>
      </c>
      <c r="R97" s="129" t="s">
        <v>126</v>
      </c>
      <c r="S97" s="129" t="s">
        <v>126</v>
      </c>
      <c r="T97" s="99">
        <f>+'1'!G$30*I97</f>
        <v>51065.889383065449</v>
      </c>
      <c r="U97" s="128">
        <f>+'1'!H$30*J97</f>
        <v>75234.798116072809</v>
      </c>
    </row>
    <row r="98" spans="1:21" s="44" customFormat="1" ht="13.9" customHeight="1" x14ac:dyDescent="0.2">
      <c r="A98" s="57"/>
      <c r="B98" s="152"/>
      <c r="C98" s="97" t="s">
        <v>66</v>
      </c>
      <c r="D98" s="99"/>
      <c r="E98" s="99"/>
      <c r="F98" s="99"/>
      <c r="G98" s="99"/>
      <c r="H98" s="99"/>
      <c r="I98" s="99">
        <v>1735.1125221560069</v>
      </c>
      <c r="J98" s="130">
        <v>2695.2749997151664</v>
      </c>
      <c r="L98" s="57"/>
      <c r="M98" s="152"/>
      <c r="N98" s="100" t="s">
        <v>66</v>
      </c>
      <c r="O98" s="99"/>
      <c r="P98" s="99"/>
      <c r="Q98" s="99"/>
      <c r="R98" s="99"/>
      <c r="S98" s="99"/>
      <c r="T98" s="99">
        <f>+'1'!G$30*I98</f>
        <v>1884.3321990614236</v>
      </c>
      <c r="U98" s="128">
        <f>+'1'!H$30*J98</f>
        <v>2695.2749997151664</v>
      </c>
    </row>
    <row r="99" spans="1:21" ht="13.9" customHeight="1" x14ac:dyDescent="0.2">
      <c r="A99" s="57"/>
      <c r="B99" s="151" t="s">
        <v>80</v>
      </c>
      <c r="C99" s="97" t="s">
        <v>98</v>
      </c>
      <c r="D99" s="99">
        <v>10315.369000000001</v>
      </c>
      <c r="E99" s="99">
        <v>24920.885999999999</v>
      </c>
      <c r="F99" s="99">
        <v>22200.51869025375</v>
      </c>
      <c r="G99" s="99">
        <v>30124.129000000001</v>
      </c>
      <c r="H99" s="99">
        <v>32673.67172786334</v>
      </c>
      <c r="I99" s="99">
        <v>34440.048936572384</v>
      </c>
      <c r="J99" s="130">
        <v>61586.005239096165</v>
      </c>
      <c r="L99" s="57"/>
      <c r="M99" s="151" t="s">
        <v>80</v>
      </c>
      <c r="N99" s="102" t="s">
        <v>98</v>
      </c>
      <c r="O99" s="99">
        <f>+'1'!B$30*D99</f>
        <v>16442.698185999998</v>
      </c>
      <c r="P99" s="99">
        <f>+'1'!C$30*E99</f>
        <v>34739.715084000003</v>
      </c>
      <c r="Q99" s="99">
        <f>+'1'!D$30*F99</f>
        <v>29038.278446851906</v>
      </c>
      <c r="R99" s="99">
        <f>+'1'!E$30*G99</f>
        <v>37685.285379000001</v>
      </c>
      <c r="S99" s="99">
        <f>+'1'!F$30*H99</f>
        <v>37215.312098036346</v>
      </c>
      <c r="T99" s="99">
        <f>+'1'!G$30*I99</f>
        <v>37401.89314511761</v>
      </c>
      <c r="U99" s="128">
        <f>+'1'!H$30*J99</f>
        <v>61586.005239096165</v>
      </c>
    </row>
    <row r="100" spans="1:21" s="44" customFormat="1" ht="13.9" customHeight="1" x14ac:dyDescent="0.2">
      <c r="A100" s="57"/>
      <c r="B100" s="151"/>
      <c r="C100" s="97" t="s">
        <v>66</v>
      </c>
      <c r="D100" s="99">
        <v>304.83693</v>
      </c>
      <c r="E100" s="99">
        <v>696.72877000000005</v>
      </c>
      <c r="F100" s="99">
        <v>977.67600000000004</v>
      </c>
      <c r="G100" s="99">
        <v>850.71213</v>
      </c>
      <c r="H100" s="99">
        <v>988.42269999999996</v>
      </c>
      <c r="I100" s="99">
        <v>1239.057972408719</v>
      </c>
      <c r="J100" s="130">
        <v>1613.2216013362201</v>
      </c>
      <c r="L100" s="57"/>
      <c r="M100" s="151"/>
      <c r="N100" s="100" t="s">
        <v>66</v>
      </c>
      <c r="O100" s="99">
        <f>+'1'!B$30*D100</f>
        <v>485.91006641999996</v>
      </c>
      <c r="P100" s="99">
        <f>+'1'!C$30*E100</f>
        <v>971.23990538000021</v>
      </c>
      <c r="Q100" s="99">
        <f>+'1'!D$30*F100</f>
        <v>1278.8002080000001</v>
      </c>
      <c r="R100" s="99">
        <f>+'1'!E$30*G100</f>
        <v>1064.24087463</v>
      </c>
      <c r="S100" s="99">
        <f>+'1'!F$30*H100</f>
        <v>1125.8134553</v>
      </c>
      <c r="T100" s="99">
        <f>+'1'!G$30*I100</f>
        <v>1345.6169580358689</v>
      </c>
      <c r="U100" s="128">
        <f>+'1'!H$30*J100</f>
        <v>1613.2216013362201</v>
      </c>
    </row>
    <row r="101" spans="1:21" ht="13.9" customHeight="1" x14ac:dyDescent="0.2">
      <c r="A101" s="57"/>
      <c r="B101" s="151" t="s">
        <v>89</v>
      </c>
      <c r="C101" s="97" t="s">
        <v>98</v>
      </c>
      <c r="D101" s="99">
        <v>13297.141</v>
      </c>
      <c r="E101" s="99">
        <v>32298.192999999999</v>
      </c>
      <c r="F101" s="99">
        <v>30335.465986995547</v>
      </c>
      <c r="G101" s="99">
        <v>36910.61</v>
      </c>
      <c r="H101" s="99">
        <v>43330.705515055226</v>
      </c>
      <c r="I101" s="99">
        <v>47724.389998807608</v>
      </c>
      <c r="J101" s="130">
        <v>77115.199604852984</v>
      </c>
      <c r="L101" s="57"/>
      <c r="M101" s="151" t="s">
        <v>89</v>
      </c>
      <c r="N101" s="102" t="s">
        <v>98</v>
      </c>
      <c r="O101" s="99">
        <f>+'1'!B$30*D101</f>
        <v>21195.642753999997</v>
      </c>
      <c r="P101" s="99">
        <f>+'1'!C$30*E101</f>
        <v>45023.681042000004</v>
      </c>
      <c r="Q101" s="99">
        <f>+'1'!D$30*F101</f>
        <v>39678.78951099018</v>
      </c>
      <c r="R101" s="99">
        <f>+'1'!E$30*G101</f>
        <v>46175.173109999996</v>
      </c>
      <c r="S101" s="99">
        <f>+'1'!F$30*H101</f>
        <v>49353.673581647905</v>
      </c>
      <c r="T101" s="99">
        <f>+'1'!G$30*I101</f>
        <v>51828.687538705068</v>
      </c>
      <c r="U101" s="128">
        <f>+'1'!H$30*J101</f>
        <v>77115.199604852984</v>
      </c>
    </row>
    <row r="102" spans="1:21" s="44" customFormat="1" ht="13.9" customHeight="1" x14ac:dyDescent="0.2">
      <c r="A102" s="57"/>
      <c r="B102" s="151"/>
      <c r="C102" s="97" t="s">
        <v>66</v>
      </c>
      <c r="D102" s="99">
        <v>484.43189000000001</v>
      </c>
      <c r="E102" s="99">
        <v>949.60717</v>
      </c>
      <c r="F102" s="99">
        <v>1915.981</v>
      </c>
      <c r="G102" s="99">
        <v>1168.4729</v>
      </c>
      <c r="H102" s="99">
        <v>1140.126</v>
      </c>
      <c r="I102" s="99">
        <v>1396.2156022995434</v>
      </c>
      <c r="J102" s="130">
        <v>1905.0924921424712</v>
      </c>
      <c r="L102" s="57"/>
      <c r="M102" s="151"/>
      <c r="N102" s="100" t="s">
        <v>66</v>
      </c>
      <c r="O102" s="99">
        <f>+'1'!B$30*D102</f>
        <v>772.18443265999997</v>
      </c>
      <c r="P102" s="99">
        <f>+'1'!C$30*E102</f>
        <v>1323.7523949800002</v>
      </c>
      <c r="Q102" s="99">
        <f>+'1'!D$30*F102</f>
        <v>2506.1031480000001</v>
      </c>
      <c r="R102" s="99">
        <f>+'1'!E$30*G102</f>
        <v>1461.7595978999998</v>
      </c>
      <c r="S102" s="99">
        <f>+'1'!F$30*H102</f>
        <v>1298.6035139999999</v>
      </c>
      <c r="T102" s="99">
        <f>+'1'!G$30*I102</f>
        <v>1516.2901440973042</v>
      </c>
      <c r="U102" s="128">
        <f>+'1'!H$30*J102</f>
        <v>1905.0924921424712</v>
      </c>
    </row>
    <row r="103" spans="1:21" s="44" customFormat="1" ht="13.9" customHeight="1" x14ac:dyDescent="0.2">
      <c r="A103" s="57"/>
      <c r="B103" s="151" t="s">
        <v>92</v>
      </c>
      <c r="C103" s="97" t="s">
        <v>98</v>
      </c>
      <c r="D103" s="99">
        <v>10486.642</v>
      </c>
      <c r="E103" s="99">
        <v>27897.334999999999</v>
      </c>
      <c r="F103" s="99">
        <v>23945.645184642264</v>
      </c>
      <c r="G103" s="99">
        <v>30794.449000000001</v>
      </c>
      <c r="H103" s="99">
        <v>36818.338683288035</v>
      </c>
      <c r="I103" s="99">
        <v>41161.074743836056</v>
      </c>
      <c r="J103" s="130">
        <v>71456.453304837443</v>
      </c>
      <c r="L103" s="57"/>
      <c r="M103" s="151" t="s">
        <v>92</v>
      </c>
      <c r="N103" s="102" t="s">
        <v>98</v>
      </c>
      <c r="O103" s="99">
        <f>+'1'!B$30*D103</f>
        <v>16715.707348</v>
      </c>
      <c r="P103" s="99">
        <f>+'1'!C$30*E103</f>
        <v>38888.884990000006</v>
      </c>
      <c r="Q103" s="99">
        <f>+'1'!D$30*F103</f>
        <v>31320.903901512083</v>
      </c>
      <c r="R103" s="99">
        <f>+'1'!E$30*G103</f>
        <v>38523.855699</v>
      </c>
      <c r="S103" s="99">
        <f>+'1'!F$30*H103</f>
        <v>41936.087760265073</v>
      </c>
      <c r="T103" s="99">
        <f>+'1'!G$30*I103</f>
        <v>44700.927171805961</v>
      </c>
      <c r="U103" s="128">
        <f>+'1'!H$30*J103</f>
        <v>71456.453304837443</v>
      </c>
    </row>
    <row r="104" spans="1:21" s="44" customFormat="1" ht="13.9" customHeight="1" x14ac:dyDescent="0.2">
      <c r="A104" s="57"/>
      <c r="B104" s="151"/>
      <c r="C104" s="97" t="s">
        <v>66</v>
      </c>
      <c r="D104" s="99">
        <v>631.17711999999995</v>
      </c>
      <c r="E104" s="99">
        <v>2900.3274999999999</v>
      </c>
      <c r="F104" s="99">
        <v>1269.271</v>
      </c>
      <c r="G104" s="99">
        <v>1243.3259</v>
      </c>
      <c r="H104" s="99">
        <v>1412.07</v>
      </c>
      <c r="I104" s="99">
        <v>1908.2310390700161</v>
      </c>
      <c r="J104" s="130">
        <v>2419.7206824502882</v>
      </c>
      <c r="L104" s="57"/>
      <c r="M104" s="151"/>
      <c r="N104" s="100" t="s">
        <v>66</v>
      </c>
      <c r="O104" s="99">
        <f>+'1'!B$30*D104</f>
        <v>1006.0963292799998</v>
      </c>
      <c r="P104" s="99">
        <f>+'1'!C$30*E104</f>
        <v>4043.0565350000002</v>
      </c>
      <c r="Q104" s="99">
        <f>+'1'!D$30*F104</f>
        <v>1660.2064680000001</v>
      </c>
      <c r="R104" s="99">
        <f>+'1'!E$30*G104</f>
        <v>1555.4007008999999</v>
      </c>
      <c r="S104" s="99">
        <f>+'1'!F$30*H104</f>
        <v>1608.34773</v>
      </c>
      <c r="T104" s="99">
        <f>+'1'!G$30*I104</f>
        <v>2072.3389084300375</v>
      </c>
      <c r="U104" s="128">
        <f>+'1'!H$30*J104</f>
        <v>2419.7206824502882</v>
      </c>
    </row>
    <row r="105" spans="1:21" ht="13.9" customHeight="1" x14ac:dyDescent="0.2">
      <c r="A105" s="57"/>
      <c r="B105" s="151" t="s">
        <v>90</v>
      </c>
      <c r="C105" s="97" t="s">
        <v>98</v>
      </c>
      <c r="D105" s="99">
        <v>12722.441999999999</v>
      </c>
      <c r="E105" s="99">
        <v>31244.623</v>
      </c>
      <c r="F105" s="99">
        <v>28312.583881281371</v>
      </c>
      <c r="G105" s="99">
        <v>33989.828000000001</v>
      </c>
      <c r="H105" s="99">
        <v>36398.675066011099</v>
      </c>
      <c r="I105" s="99">
        <v>43432.043640055279</v>
      </c>
      <c r="J105" s="130">
        <v>64956.549329752539</v>
      </c>
      <c r="L105" s="57"/>
      <c r="M105" s="151" t="s">
        <v>90</v>
      </c>
      <c r="N105" s="102" t="s">
        <v>98</v>
      </c>
      <c r="O105" s="99">
        <f>+'1'!B$30*D105</f>
        <v>20279.572547999996</v>
      </c>
      <c r="P105" s="99">
        <f>+'1'!C$30*E105</f>
        <v>43555.004462000004</v>
      </c>
      <c r="Q105" s="99">
        <f>+'1'!D$30*F105</f>
        <v>37032.859716716033</v>
      </c>
      <c r="R105" s="99">
        <f>+'1'!E$30*G105</f>
        <v>42521.274828000001</v>
      </c>
      <c r="S105" s="99">
        <f>+'1'!F$30*H105</f>
        <v>41458.090900186646</v>
      </c>
      <c r="T105" s="99">
        <f>+'1'!G$30*I105</f>
        <v>47167.19939310004</v>
      </c>
      <c r="U105" s="128">
        <f>+'1'!H$30*J105</f>
        <v>64956.549329752539</v>
      </c>
    </row>
    <row r="106" spans="1:21" s="44" customFormat="1" ht="13.9" customHeight="1" x14ac:dyDescent="0.2">
      <c r="A106" s="57"/>
      <c r="B106" s="151"/>
      <c r="C106" s="97" t="s">
        <v>66</v>
      </c>
      <c r="D106" s="99">
        <v>544.35581999999999</v>
      </c>
      <c r="E106" s="99">
        <v>1243.2364</v>
      </c>
      <c r="F106" s="99">
        <v>863.85530000000006</v>
      </c>
      <c r="G106" s="99">
        <v>1367.0790999999999</v>
      </c>
      <c r="H106" s="99">
        <v>1109.5039999999999</v>
      </c>
      <c r="I106" s="99">
        <v>1628.5762559043208</v>
      </c>
      <c r="J106" s="130">
        <v>2501.5398078932685</v>
      </c>
      <c r="L106" s="57"/>
      <c r="M106" s="151"/>
      <c r="N106" s="100" t="s">
        <v>66</v>
      </c>
      <c r="O106" s="99">
        <f>+'1'!B$30*D106</f>
        <v>867.70317707999993</v>
      </c>
      <c r="P106" s="99">
        <f>+'1'!C$30*E106</f>
        <v>1733.0715416000003</v>
      </c>
      <c r="Q106" s="99">
        <f>+'1'!D$30*F106</f>
        <v>1129.9227324000001</v>
      </c>
      <c r="R106" s="99">
        <f>+'1'!E$30*G106</f>
        <v>1710.2159540999999</v>
      </c>
      <c r="S106" s="99">
        <f>+'1'!F$30*H106</f>
        <v>1263.725056</v>
      </c>
      <c r="T106" s="99">
        <f>+'1'!G$30*I106</f>
        <v>1768.6338139120924</v>
      </c>
      <c r="U106" s="128">
        <f>+'1'!H$30*J106</f>
        <v>2501.5398078932685</v>
      </c>
    </row>
    <row r="107" spans="1:21" ht="13.9" customHeight="1" x14ac:dyDescent="0.2">
      <c r="A107" s="57"/>
      <c r="B107" s="151" t="s">
        <v>91</v>
      </c>
      <c r="C107" s="97" t="s">
        <v>98</v>
      </c>
      <c r="D107" s="99">
        <v>9810.9218999999994</v>
      </c>
      <c r="E107" s="99">
        <v>20683.103999999999</v>
      </c>
      <c r="F107" s="99">
        <v>21826.903195700485</v>
      </c>
      <c r="G107" s="99">
        <v>32197.792000000001</v>
      </c>
      <c r="H107" s="99">
        <v>39793.583906096042</v>
      </c>
      <c r="I107" s="99">
        <v>40957.75529922649</v>
      </c>
      <c r="J107" s="130">
        <v>50549.100371747212</v>
      </c>
      <c r="L107" s="57"/>
      <c r="M107" s="151" t="s">
        <v>91</v>
      </c>
      <c r="N107" s="102" t="s">
        <v>98</v>
      </c>
      <c r="O107" s="99">
        <f>+'1'!B$30*D107</f>
        <v>15638.609508599997</v>
      </c>
      <c r="P107" s="99">
        <f>+'1'!C$30*E107</f>
        <v>28832.246976000002</v>
      </c>
      <c r="Q107" s="99">
        <f>+'1'!D$30*F107</f>
        <v>28549.589379976234</v>
      </c>
      <c r="R107" s="99">
        <f>+'1'!E$30*G107</f>
        <v>40279.437791999997</v>
      </c>
      <c r="S107" s="99">
        <f>+'1'!F$30*H107</f>
        <v>45324.892069043395</v>
      </c>
      <c r="T107" s="99">
        <f>+'1'!G$30*I107</f>
        <v>44480.12225495997</v>
      </c>
      <c r="U107" s="128">
        <f>+'1'!H$30*J107</f>
        <v>50549.100371747212</v>
      </c>
    </row>
    <row r="108" spans="1:21" s="44" customFormat="1" ht="13.9" customHeight="1" x14ac:dyDescent="0.2">
      <c r="A108" s="57"/>
      <c r="B108" s="151"/>
      <c r="C108" s="97" t="s">
        <v>66</v>
      </c>
      <c r="D108" s="99">
        <v>894.69906000000003</v>
      </c>
      <c r="E108" s="99">
        <v>2121.7982000000002</v>
      </c>
      <c r="F108" s="99">
        <v>1452.0419999999999</v>
      </c>
      <c r="G108" s="99">
        <v>1247.9971</v>
      </c>
      <c r="H108" s="99">
        <v>2071.252</v>
      </c>
      <c r="I108" s="99">
        <v>1968.9365088331181</v>
      </c>
      <c r="J108" s="130">
        <v>2182.70733527229</v>
      </c>
      <c r="L108" s="91"/>
      <c r="M108" s="151"/>
      <c r="N108" s="100" t="s">
        <v>66</v>
      </c>
      <c r="O108" s="99">
        <f>+'1'!B$30*D108</f>
        <v>1426.15030164</v>
      </c>
      <c r="P108" s="99">
        <f>+'1'!C$30*E108</f>
        <v>2957.7866908000005</v>
      </c>
      <c r="Q108" s="99">
        <f>+'1'!D$30*F108</f>
        <v>1899.2709359999999</v>
      </c>
      <c r="R108" s="99">
        <f>+'1'!E$30*G108</f>
        <v>1561.2443721</v>
      </c>
      <c r="S108" s="99">
        <f>+'1'!F$30*H108</f>
        <v>2359.1560279999999</v>
      </c>
      <c r="T108" s="99">
        <f>+'1'!G$30*I108</f>
        <v>2138.2650485927666</v>
      </c>
      <c r="U108" s="128">
        <f>+'1'!H$30*J108</f>
        <v>2182.70733527229</v>
      </c>
    </row>
    <row r="109" spans="1:21" ht="13.9" customHeight="1" x14ac:dyDescent="0.2">
      <c r="A109" s="57"/>
      <c r="B109" s="151" t="s">
        <v>82</v>
      </c>
      <c r="C109" s="97" t="s">
        <v>98</v>
      </c>
      <c r="D109" s="99">
        <v>4505.5158000000001</v>
      </c>
      <c r="E109" s="99">
        <v>12508.031999999999</v>
      </c>
      <c r="F109" s="99">
        <v>15127.662342201573</v>
      </c>
      <c r="G109" s="99">
        <v>14126.589</v>
      </c>
      <c r="H109" s="99">
        <v>17588.170820704057</v>
      </c>
      <c r="I109" s="99">
        <v>25935.289035542566</v>
      </c>
      <c r="J109" s="130">
        <v>43936.338221828839</v>
      </c>
      <c r="L109" s="91"/>
      <c r="M109" s="151" t="s">
        <v>82</v>
      </c>
      <c r="N109" s="102" t="s">
        <v>98</v>
      </c>
      <c r="O109" s="99">
        <f>+'1'!B$30*D109</f>
        <v>7181.7921851999999</v>
      </c>
      <c r="P109" s="99">
        <f>+'1'!C$30*E109</f>
        <v>17436.196608000002</v>
      </c>
      <c r="Q109" s="99">
        <f>+'1'!D$30*F109</f>
        <v>19786.982343599659</v>
      </c>
      <c r="R109" s="99">
        <f>+'1'!E$30*G109</f>
        <v>17672.362838999998</v>
      </c>
      <c r="S109" s="99">
        <f>+'1'!F$30*H109</f>
        <v>20032.926564781923</v>
      </c>
      <c r="T109" s="99">
        <f>+'1'!G$30*I109</f>
        <v>28165.723892599228</v>
      </c>
      <c r="U109" s="128">
        <f>+'1'!H$30*J109</f>
        <v>43936.338221828839</v>
      </c>
    </row>
    <row r="110" spans="1:21" s="44" customFormat="1" ht="13.9" customHeight="1" x14ac:dyDescent="0.2">
      <c r="A110" s="57"/>
      <c r="B110" s="151"/>
      <c r="C110" s="97" t="s">
        <v>66</v>
      </c>
      <c r="D110" s="99">
        <v>865.65581999999995</v>
      </c>
      <c r="E110" s="99">
        <v>1498.3177000000001</v>
      </c>
      <c r="F110" s="99">
        <v>1497.0219999999999</v>
      </c>
      <c r="G110" s="99">
        <v>766.58142999999995</v>
      </c>
      <c r="H110" s="99">
        <v>1367.973</v>
      </c>
      <c r="I110" s="99">
        <v>1712.2273010001522</v>
      </c>
      <c r="J110" s="130">
        <v>2209.1021808140404</v>
      </c>
      <c r="L110" s="91"/>
      <c r="M110" s="151"/>
      <c r="N110" s="100" t="s">
        <v>66</v>
      </c>
      <c r="O110" s="99">
        <f>+'1'!B$30*D110</f>
        <v>1379.8553770799997</v>
      </c>
      <c r="P110" s="99">
        <f>+'1'!C$30*E110</f>
        <v>2088.6548738000001</v>
      </c>
      <c r="Q110" s="99">
        <f>+'1'!D$30*F110</f>
        <v>1958.1047759999999</v>
      </c>
      <c r="R110" s="99">
        <f>+'1'!E$30*G110</f>
        <v>958.99336892999986</v>
      </c>
      <c r="S110" s="99">
        <f>+'1'!F$30*H110</f>
        <v>1558.121247</v>
      </c>
      <c r="T110" s="99">
        <f>+'1'!G$30*I110</f>
        <v>1859.4788488861655</v>
      </c>
      <c r="U110" s="128">
        <f>+'1'!H$30*J110</f>
        <v>2209.1021808140404</v>
      </c>
    </row>
    <row r="111" spans="1:21" ht="13.9" customHeight="1" x14ac:dyDescent="0.2">
      <c r="A111" s="57"/>
      <c r="B111" s="114" t="s">
        <v>4</v>
      </c>
      <c r="C111" s="97" t="s">
        <v>98</v>
      </c>
      <c r="D111" s="98">
        <v>7269.3038139148111</v>
      </c>
      <c r="E111" s="99">
        <v>18791.621269920375</v>
      </c>
      <c r="F111" s="99">
        <v>17320.828525093078</v>
      </c>
      <c r="G111" s="99">
        <v>22366.811411201448</v>
      </c>
      <c r="H111" s="40">
        <v>26915.243786248961</v>
      </c>
      <c r="I111" s="40">
        <v>31113.314375184669</v>
      </c>
      <c r="J111" s="130">
        <f>+'1'!I13</f>
        <v>53411.56378811266</v>
      </c>
      <c r="L111" s="91"/>
      <c r="M111" s="114" t="s">
        <v>4</v>
      </c>
      <c r="N111" s="102" t="s">
        <v>98</v>
      </c>
      <c r="O111" s="99">
        <f>+'1'!B$30*D111</f>
        <v>11587.270279380207</v>
      </c>
      <c r="P111" s="99">
        <f>+'1'!C$30*E111</f>
        <v>26195.520050269006</v>
      </c>
      <c r="Q111" s="99">
        <f>+'1'!D$30*F111</f>
        <v>22655.643710821747</v>
      </c>
      <c r="R111" s="99">
        <f>+'1'!E$30*G111</f>
        <v>27980.88107541301</v>
      </c>
      <c r="S111" s="99">
        <f>+'1'!F$30*H111</f>
        <v>30656.462672537567</v>
      </c>
      <c r="T111" s="99">
        <f>+'1'!G$30*I111</f>
        <v>33789.059411450551</v>
      </c>
      <c r="U111" s="128">
        <f>+'1'!H$30*J111</f>
        <v>53411.56378811266</v>
      </c>
    </row>
    <row r="112" spans="1:21" s="44" customFormat="1" ht="13.9" customHeight="1" x14ac:dyDescent="0.2">
      <c r="A112" s="91"/>
      <c r="B112" s="114"/>
      <c r="C112" s="97" t="s">
        <v>66</v>
      </c>
      <c r="D112" s="98">
        <v>109.0904</v>
      </c>
      <c r="E112" s="99">
        <v>252.40860000000001</v>
      </c>
      <c r="F112" s="99">
        <v>391.27789999999999</v>
      </c>
      <c r="G112" s="99">
        <v>348.18599999999998</v>
      </c>
      <c r="H112" s="40">
        <v>308.69069999999999</v>
      </c>
      <c r="I112" s="40">
        <v>384.73391341130946</v>
      </c>
      <c r="J112" s="130">
        <f>+'1'!I14</f>
        <v>650.002244852069</v>
      </c>
      <c r="L112" s="91"/>
      <c r="M112" s="114"/>
      <c r="N112" s="100" t="s">
        <v>66</v>
      </c>
      <c r="O112" s="99">
        <f>+'1'!B$30*D112</f>
        <v>173.89009759999999</v>
      </c>
      <c r="P112" s="99">
        <f>+'1'!C$30*E112</f>
        <v>351.85758840000005</v>
      </c>
      <c r="Q112" s="99">
        <f>+'1'!D$30*F112</f>
        <v>511.79149319999999</v>
      </c>
      <c r="R112" s="99">
        <f>+'1'!E$30*G112</f>
        <v>435.58068599999996</v>
      </c>
      <c r="S112" s="99">
        <f>+'1'!F$30*H112</f>
        <v>351.5987073</v>
      </c>
      <c r="T112" s="99">
        <f>+'1'!G$30*I112</f>
        <v>417.82102996468211</v>
      </c>
      <c r="U112" s="128">
        <f>+'1'!H$30*J112</f>
        <v>650.002244852069</v>
      </c>
    </row>
    <row r="113" spans="1:21" ht="13.9" customHeight="1" x14ac:dyDescent="0.2">
      <c r="A113" s="91"/>
      <c r="B113" s="92"/>
      <c r="C113" s="92"/>
      <c r="D113" s="99"/>
      <c r="E113" s="99"/>
      <c r="F113" s="99"/>
      <c r="G113" s="99"/>
      <c r="H113" s="99"/>
      <c r="I113" s="99"/>
      <c r="J113" s="130"/>
      <c r="L113" s="91"/>
      <c r="M113" s="92"/>
      <c r="N113" s="116"/>
      <c r="O113" s="99"/>
      <c r="P113" s="99"/>
      <c r="Q113" s="99"/>
      <c r="R113" s="99"/>
      <c r="S113" s="99"/>
      <c r="T113" s="99"/>
      <c r="U113" s="128"/>
    </row>
    <row r="114" spans="1:21" s="44" customFormat="1" ht="13.9" customHeight="1" x14ac:dyDescent="0.2">
      <c r="A114" s="57" t="s">
        <v>51</v>
      </c>
      <c r="B114" s="151" t="s">
        <v>93</v>
      </c>
      <c r="C114" s="97" t="s">
        <v>98</v>
      </c>
      <c r="D114" s="99">
        <v>463659.69</v>
      </c>
      <c r="E114" s="99">
        <v>563721.79</v>
      </c>
      <c r="F114" s="99">
        <v>538965.54443964583</v>
      </c>
      <c r="G114" s="99">
        <v>609744.79</v>
      </c>
      <c r="H114" s="99">
        <v>728759.6</v>
      </c>
      <c r="I114" s="99">
        <v>730931.96903678426</v>
      </c>
      <c r="J114" s="130">
        <v>780099.16862789192</v>
      </c>
      <c r="L114" s="57" t="s">
        <v>51</v>
      </c>
      <c r="M114" s="151" t="s">
        <v>93</v>
      </c>
      <c r="N114" s="102" t="s">
        <v>98</v>
      </c>
      <c r="O114" s="99">
        <f>+'1'!B$30*D114</f>
        <v>739073.54585999995</v>
      </c>
      <c r="P114" s="99">
        <f>+'1'!C$30*E114</f>
        <v>785828.17526000016</v>
      </c>
      <c r="Q114" s="99">
        <f>+'1'!D$30*F114</f>
        <v>704966.93212705676</v>
      </c>
      <c r="R114" s="99">
        <f>+'1'!E$30*G114</f>
        <v>762790.73228999996</v>
      </c>
      <c r="S114" s="99">
        <f>+'1'!F$30*H114</f>
        <v>830057.18440000003</v>
      </c>
      <c r="T114" s="99">
        <f>+'1'!G$30*I114</f>
        <v>793792.1183739478</v>
      </c>
      <c r="U114" s="128">
        <f>+'1'!H$30*J114</f>
        <v>780099.16862789192</v>
      </c>
    </row>
    <row r="115" spans="1:21" s="44" customFormat="1" ht="13.9" customHeight="1" x14ac:dyDescent="0.2">
      <c r="A115" s="57"/>
      <c r="B115" s="151"/>
      <c r="C115" s="97" t="s">
        <v>66</v>
      </c>
      <c r="D115" s="99">
        <v>116466.38</v>
      </c>
      <c r="E115" s="99">
        <v>43637.307000000001</v>
      </c>
      <c r="F115" s="99">
        <v>22222.48</v>
      </c>
      <c r="G115" s="99">
        <v>24440.866000000002</v>
      </c>
      <c r="H115" s="99">
        <v>44913.86</v>
      </c>
      <c r="I115" s="99">
        <v>29864.314377369163</v>
      </c>
      <c r="J115" s="130">
        <v>24162.330247025267</v>
      </c>
      <c r="L115" s="37"/>
      <c r="M115" s="151"/>
      <c r="N115" s="100" t="s">
        <v>66</v>
      </c>
      <c r="O115" s="99">
        <f>+'1'!B$30*D115</f>
        <v>185647.40972</v>
      </c>
      <c r="P115" s="99">
        <f>+'1'!C$30*E115</f>
        <v>60830.405958000003</v>
      </c>
      <c r="Q115" s="99">
        <f>+'1'!D$30*F115</f>
        <v>29067.003840000001</v>
      </c>
      <c r="R115" s="99">
        <f>+'1'!E$30*G115</f>
        <v>30575.523366000001</v>
      </c>
      <c r="S115" s="99">
        <f>+'1'!F$30*H115</f>
        <v>51156.88654</v>
      </c>
      <c r="T115" s="99">
        <f>+'1'!G$30*I115</f>
        <v>32432.645413822913</v>
      </c>
      <c r="U115" s="128">
        <f>+'1'!H$30*J115</f>
        <v>24162.330247025267</v>
      </c>
    </row>
    <row r="116" spans="1:21" ht="13.9" customHeight="1" x14ac:dyDescent="0.2">
      <c r="A116" s="57"/>
      <c r="B116" s="151" t="s">
        <v>83</v>
      </c>
      <c r="C116" s="97" t="s">
        <v>98</v>
      </c>
      <c r="D116" s="99">
        <v>434577.63</v>
      </c>
      <c r="E116" s="99">
        <v>499936.41</v>
      </c>
      <c r="F116" s="99">
        <v>650988.76624061621</v>
      </c>
      <c r="G116" s="99">
        <v>870398.65</v>
      </c>
      <c r="H116" s="99">
        <v>1030966.6050697702</v>
      </c>
      <c r="I116" s="99">
        <v>920711.76568937954</v>
      </c>
      <c r="J116" s="130">
        <v>969509.32006488845</v>
      </c>
      <c r="L116" s="37"/>
      <c r="M116" s="151" t="s">
        <v>83</v>
      </c>
      <c r="N116" s="102" t="s">
        <v>98</v>
      </c>
      <c r="O116" s="99">
        <f>+'1'!B$30*D116</f>
        <v>692716.7422199999</v>
      </c>
      <c r="P116" s="99">
        <f>+'1'!C$30*E116</f>
        <v>696911.35554000002</v>
      </c>
      <c r="Q116" s="99">
        <f>+'1'!D$30*F116</f>
        <v>851493.30624272604</v>
      </c>
      <c r="R116" s="99">
        <f>+'1'!E$30*G116</f>
        <v>1088868.7111499999</v>
      </c>
      <c r="S116" s="99">
        <f>+'1'!F$30*H116</f>
        <v>1174270.9631744684</v>
      </c>
      <c r="T116" s="99">
        <f>+'1'!G$30*I116</f>
        <v>999892.97753866622</v>
      </c>
      <c r="U116" s="128">
        <f>+'1'!H$30*J116</f>
        <v>969509.32006488845</v>
      </c>
    </row>
    <row r="117" spans="1:21" s="44" customFormat="1" ht="13.9" customHeight="1" x14ac:dyDescent="0.2">
      <c r="A117" s="37"/>
      <c r="B117" s="151"/>
      <c r="C117" s="97" t="s">
        <v>66</v>
      </c>
      <c r="D117" s="99">
        <v>16574.011999999999</v>
      </c>
      <c r="E117" s="99">
        <v>45974.703999999998</v>
      </c>
      <c r="F117" s="99">
        <v>28921.99</v>
      </c>
      <c r="G117" s="99">
        <v>45193.752</v>
      </c>
      <c r="H117" s="99">
        <v>131209.4</v>
      </c>
      <c r="I117" s="99">
        <v>32492.604651410216</v>
      </c>
      <c r="J117" s="130">
        <v>49233.921473914845</v>
      </c>
      <c r="L117" s="91"/>
      <c r="M117" s="151"/>
      <c r="N117" s="100" t="s">
        <v>66</v>
      </c>
      <c r="O117" s="99">
        <f>+'1'!B$30*D117</f>
        <v>26418.975127999995</v>
      </c>
      <c r="P117" s="99">
        <f>+'1'!C$30*E117</f>
        <v>64088.737376000005</v>
      </c>
      <c r="Q117" s="99">
        <f>+'1'!D$30*F117</f>
        <v>37829.962920000005</v>
      </c>
      <c r="R117" s="99">
        <f>+'1'!E$30*G117</f>
        <v>56537.383751999994</v>
      </c>
      <c r="S117" s="99">
        <f>+'1'!F$30*H117</f>
        <v>149447.50659999999</v>
      </c>
      <c r="T117" s="99">
        <f>+'1'!G$30*I117</f>
        <v>35286.968651431496</v>
      </c>
      <c r="U117" s="128">
        <f>+'1'!H$30*J117</f>
        <v>49233.921473914845</v>
      </c>
    </row>
    <row r="118" spans="1:21" ht="13.9" customHeight="1" x14ac:dyDescent="0.2">
      <c r="A118" s="37"/>
      <c r="B118" s="151" t="s">
        <v>84</v>
      </c>
      <c r="C118" s="97" t="s">
        <v>98</v>
      </c>
      <c r="D118" s="99">
        <v>625649.94999999995</v>
      </c>
      <c r="E118" s="99">
        <v>728695.47</v>
      </c>
      <c r="F118" s="99">
        <v>884358.79011569195</v>
      </c>
      <c r="G118" s="99">
        <v>1053339.3</v>
      </c>
      <c r="H118" s="99">
        <v>1043365.3713833397</v>
      </c>
      <c r="I118" s="99">
        <v>1120898.7948472712</v>
      </c>
      <c r="J118" s="130">
        <v>1110884.0995707687</v>
      </c>
      <c r="L118" s="91"/>
      <c r="M118" s="151" t="s">
        <v>84</v>
      </c>
      <c r="N118" s="102" t="s">
        <v>98</v>
      </c>
      <c r="O118" s="99">
        <f>+'1'!B$30*D118</f>
        <v>997286.02029999986</v>
      </c>
      <c r="P118" s="99">
        <f>+'1'!C$30*E118</f>
        <v>1015801.4851800001</v>
      </c>
      <c r="Q118" s="99">
        <f>+'1'!D$30*F118</f>
        <v>1156741.2974713251</v>
      </c>
      <c r="R118" s="99">
        <f>+'1'!E$30*G118</f>
        <v>1317727.4642999999</v>
      </c>
      <c r="S118" s="99">
        <f>+'1'!F$30*H118</f>
        <v>1188393.1580056241</v>
      </c>
      <c r="T118" s="99">
        <f>+'1'!G$30*I118</f>
        <v>1217296.0912041366</v>
      </c>
      <c r="U118" s="128">
        <f>+'1'!H$30*J118</f>
        <v>1110884.0995707687</v>
      </c>
    </row>
    <row r="119" spans="1:21" s="44" customFormat="1" ht="13.9" customHeight="1" x14ac:dyDescent="0.2">
      <c r="A119" s="91"/>
      <c r="B119" s="151"/>
      <c r="C119" s="97" t="s">
        <v>66</v>
      </c>
      <c r="D119" s="99">
        <v>34302.042000000001</v>
      </c>
      <c r="E119" s="99">
        <v>65785.77</v>
      </c>
      <c r="F119" s="99">
        <v>49626.25</v>
      </c>
      <c r="G119" s="99">
        <v>53773.432999999997</v>
      </c>
      <c r="H119" s="99">
        <v>44517.67</v>
      </c>
      <c r="I119" s="99">
        <v>59100.663557280204</v>
      </c>
      <c r="J119" s="130">
        <v>58519.335119904426</v>
      </c>
      <c r="L119" s="91"/>
      <c r="M119" s="151"/>
      <c r="N119" s="100" t="s">
        <v>66</v>
      </c>
      <c r="O119" s="99">
        <f>+'1'!B$30*D119</f>
        <v>54677.454947999999</v>
      </c>
      <c r="P119" s="99">
        <f>+'1'!C$30*E119</f>
        <v>91705.36338000001</v>
      </c>
      <c r="Q119" s="99">
        <f>+'1'!D$30*F119</f>
        <v>64911.135000000002</v>
      </c>
      <c r="R119" s="99">
        <f>+'1'!E$30*G119</f>
        <v>67270.56468299999</v>
      </c>
      <c r="S119" s="99">
        <f>+'1'!F$30*H119</f>
        <v>50705.626129999997</v>
      </c>
      <c r="T119" s="99">
        <f>+'1'!G$30*I119</f>
        <v>64183.320623206309</v>
      </c>
      <c r="U119" s="128">
        <f>+'1'!H$30*J119</f>
        <v>58519.335119904426</v>
      </c>
    </row>
    <row r="120" spans="1:21" ht="13.9" customHeight="1" x14ac:dyDescent="0.2">
      <c r="A120" s="91"/>
      <c r="B120" s="151" t="s">
        <v>85</v>
      </c>
      <c r="C120" s="97" t="s">
        <v>98</v>
      </c>
      <c r="D120" s="99">
        <v>546803.74</v>
      </c>
      <c r="E120" s="99">
        <v>551254.03</v>
      </c>
      <c r="F120" s="99">
        <v>631666.48058378499</v>
      </c>
      <c r="G120" s="99">
        <v>786621.71</v>
      </c>
      <c r="H120" s="99">
        <v>875657.16940495395</v>
      </c>
      <c r="I120" s="99">
        <v>858854.01240187348</v>
      </c>
      <c r="J120" s="130">
        <v>891801.21811670158</v>
      </c>
      <c r="L120" s="91"/>
      <c r="M120" s="151" t="s">
        <v>85</v>
      </c>
      <c r="N120" s="102" t="s">
        <v>98</v>
      </c>
      <c r="O120" s="99">
        <f>+'1'!B$30*D120</f>
        <v>871605.16155999992</v>
      </c>
      <c r="P120" s="99">
        <f>+'1'!C$30*E120</f>
        <v>768448.11782000016</v>
      </c>
      <c r="Q120" s="99">
        <f>+'1'!D$30*F120</f>
        <v>826219.75660359079</v>
      </c>
      <c r="R120" s="99">
        <f>+'1'!E$30*G120</f>
        <v>984063.75920999981</v>
      </c>
      <c r="S120" s="99">
        <f>+'1'!F$30*H120</f>
        <v>997373.51595224254</v>
      </c>
      <c r="T120" s="99">
        <f>+'1'!G$30*I120</f>
        <v>932715.4574684347</v>
      </c>
      <c r="U120" s="128">
        <f>+'1'!H$30*J120</f>
        <v>891801.21811670158</v>
      </c>
    </row>
    <row r="121" spans="1:21" s="44" customFormat="1" ht="13.9" customHeight="1" x14ac:dyDescent="0.2">
      <c r="A121" s="91"/>
      <c r="B121" s="151"/>
      <c r="C121" s="97" t="s">
        <v>66</v>
      </c>
      <c r="D121" s="99">
        <v>34890.260999999999</v>
      </c>
      <c r="E121" s="99">
        <v>38054.567999999999</v>
      </c>
      <c r="F121" s="99">
        <v>21911.13</v>
      </c>
      <c r="G121" s="99">
        <v>32844.983999999997</v>
      </c>
      <c r="H121" s="99">
        <v>21371.82</v>
      </c>
      <c r="I121" s="99">
        <v>41537.296557868394</v>
      </c>
      <c r="J121" s="130">
        <v>37051.040968081514</v>
      </c>
      <c r="L121" s="91"/>
      <c r="M121" s="151"/>
      <c r="N121" s="100" t="s">
        <v>66</v>
      </c>
      <c r="O121" s="99">
        <f>+'1'!B$30*D121</f>
        <v>55615.076033999991</v>
      </c>
      <c r="P121" s="99">
        <f>+'1'!C$30*E121</f>
        <v>53048.067792000002</v>
      </c>
      <c r="Q121" s="99">
        <f>+'1'!D$30*F121</f>
        <v>28659.758040000004</v>
      </c>
      <c r="R121" s="99">
        <f>+'1'!E$30*G121</f>
        <v>41089.074983999992</v>
      </c>
      <c r="S121" s="99">
        <f>+'1'!F$30*H121</f>
        <v>24342.502980000001</v>
      </c>
      <c r="T121" s="99">
        <f>+'1'!G$30*I121</f>
        <v>45109.50406184508</v>
      </c>
      <c r="U121" s="128">
        <f>+'1'!H$30*J121</f>
        <v>37051.040968081514</v>
      </c>
    </row>
    <row r="122" spans="1:21" ht="13.9" customHeight="1" x14ac:dyDescent="0.2">
      <c r="A122" s="91"/>
      <c r="B122" s="151" t="s">
        <v>86</v>
      </c>
      <c r="C122" s="97" t="s">
        <v>98</v>
      </c>
      <c r="D122" s="99">
        <v>383547.47</v>
      </c>
      <c r="E122" s="99">
        <v>424795.02</v>
      </c>
      <c r="F122" s="99">
        <v>487346.86430326686</v>
      </c>
      <c r="G122" s="99">
        <v>652488.03</v>
      </c>
      <c r="H122" s="99">
        <v>704603.95609955769</v>
      </c>
      <c r="I122" s="99">
        <v>676770.35756928404</v>
      </c>
      <c r="J122" s="130">
        <v>751940.7911361648</v>
      </c>
      <c r="L122" s="91"/>
      <c r="M122" s="151" t="s">
        <v>86</v>
      </c>
      <c r="N122" s="102" t="s">
        <v>98</v>
      </c>
      <c r="O122" s="99">
        <f>+'1'!B$30*D122</f>
        <v>611374.66717999987</v>
      </c>
      <c r="P122" s="99">
        <f>+'1'!C$30*E122</f>
        <v>592164.25788000005</v>
      </c>
      <c r="Q122" s="99">
        <f>+'1'!D$30*F122</f>
        <v>637449.69850867311</v>
      </c>
      <c r="R122" s="99">
        <f>+'1'!E$30*G122</f>
        <v>816262.52552999998</v>
      </c>
      <c r="S122" s="99">
        <f>+'1'!F$30*H122</f>
        <v>802543.90599739621</v>
      </c>
      <c r="T122" s="99">
        <f>+'1'!G$30*I122</f>
        <v>734972.60832024249</v>
      </c>
      <c r="U122" s="128">
        <f>+'1'!H$30*J122</f>
        <v>751940.7911361648</v>
      </c>
    </row>
    <row r="123" spans="1:21" s="44" customFormat="1" ht="13.9" customHeight="1" x14ac:dyDescent="0.2">
      <c r="A123" s="91"/>
      <c r="B123" s="151"/>
      <c r="C123" s="97" t="s">
        <v>66</v>
      </c>
      <c r="D123" s="99">
        <v>33309.428</v>
      </c>
      <c r="E123" s="99">
        <v>19664.72</v>
      </c>
      <c r="F123" s="99">
        <v>17851.669999999998</v>
      </c>
      <c r="G123" s="99">
        <v>22791.219000000001</v>
      </c>
      <c r="H123" s="99">
        <v>20197.34</v>
      </c>
      <c r="I123" s="99">
        <v>62485.420018599951</v>
      </c>
      <c r="J123" s="130">
        <v>29937.65617779758</v>
      </c>
      <c r="L123" s="37"/>
      <c r="M123" s="151"/>
      <c r="N123" s="100" t="s">
        <v>66</v>
      </c>
      <c r="O123" s="99">
        <f>+'1'!B$30*D123</f>
        <v>53095.228231999994</v>
      </c>
      <c r="P123" s="99">
        <f>+'1'!C$30*E123</f>
        <v>27412.619680000003</v>
      </c>
      <c r="Q123" s="99">
        <f>+'1'!D$30*F123</f>
        <v>23349.984359999999</v>
      </c>
      <c r="R123" s="99">
        <f>+'1'!E$30*G123</f>
        <v>28511.814968999999</v>
      </c>
      <c r="S123" s="99">
        <f>+'1'!F$30*H123</f>
        <v>23004.770260000001</v>
      </c>
      <c r="T123" s="99">
        <f>+'1'!G$30*I123</f>
        <v>67859.166140199552</v>
      </c>
      <c r="U123" s="128">
        <f>+'1'!H$30*J123</f>
        <v>29937.65617779758</v>
      </c>
    </row>
    <row r="124" spans="1:21" ht="13.9" customHeight="1" x14ac:dyDescent="0.2">
      <c r="A124" s="37"/>
      <c r="B124" s="151" t="s">
        <v>87</v>
      </c>
      <c r="C124" s="97" t="s">
        <v>98</v>
      </c>
      <c r="D124" s="99">
        <v>415826.27</v>
      </c>
      <c r="E124" s="99">
        <v>506343.51</v>
      </c>
      <c r="F124" s="99">
        <v>526382.54896526434</v>
      </c>
      <c r="G124" s="99">
        <v>673501.76</v>
      </c>
      <c r="H124" s="99">
        <v>755572.02404173533</v>
      </c>
      <c r="I124" s="99">
        <v>852810.50038067205</v>
      </c>
      <c r="J124" s="130">
        <v>830363.74254189408</v>
      </c>
      <c r="L124" s="37"/>
      <c r="M124" s="151" t="s">
        <v>87</v>
      </c>
      <c r="N124" s="102" t="s">
        <v>98</v>
      </c>
      <c r="O124" s="99">
        <f>+'1'!B$30*D124</f>
        <v>662827.07438000001</v>
      </c>
      <c r="P124" s="99">
        <f>+'1'!C$30*E124</f>
        <v>705842.85294000013</v>
      </c>
      <c r="Q124" s="99">
        <f>+'1'!D$30*F124</f>
        <v>688508.37404656573</v>
      </c>
      <c r="R124" s="99">
        <f>+'1'!E$30*G124</f>
        <v>842550.70175999997</v>
      </c>
      <c r="S124" s="99">
        <f>+'1'!F$30*H124</f>
        <v>860596.5353835366</v>
      </c>
      <c r="T124" s="99">
        <f>+'1'!G$30*I124</f>
        <v>926152.20341340988</v>
      </c>
      <c r="U124" s="128">
        <f>+'1'!H$30*J124</f>
        <v>830363.74254189408</v>
      </c>
    </row>
    <row r="125" spans="1:21" s="44" customFormat="1" ht="13.9" customHeight="1" x14ac:dyDescent="0.2">
      <c r="A125" s="37"/>
      <c r="B125" s="151"/>
      <c r="C125" s="97" t="s">
        <v>66</v>
      </c>
      <c r="D125" s="99">
        <v>14229.995999999999</v>
      </c>
      <c r="E125" s="99">
        <v>29420.074000000001</v>
      </c>
      <c r="F125" s="99">
        <v>16453.79</v>
      </c>
      <c r="G125" s="99">
        <v>27540.643</v>
      </c>
      <c r="H125" s="99">
        <v>20304.75</v>
      </c>
      <c r="I125" s="99">
        <v>20542.600181017344</v>
      </c>
      <c r="J125" s="130">
        <v>23035.873503839444</v>
      </c>
      <c r="L125" s="91"/>
      <c r="M125" s="151"/>
      <c r="N125" s="100" t="s">
        <v>66</v>
      </c>
      <c r="O125" s="99">
        <f>+'1'!B$30*D125</f>
        <v>22682.613623999998</v>
      </c>
      <c r="P125" s="99">
        <f>+'1'!C$30*E125</f>
        <v>41011.583156000008</v>
      </c>
      <c r="Q125" s="99">
        <f>+'1'!D$30*F125</f>
        <v>21521.557320000004</v>
      </c>
      <c r="R125" s="99">
        <f>+'1'!E$30*G125</f>
        <v>34453.344392999999</v>
      </c>
      <c r="S125" s="99">
        <f>+'1'!F$30*H125</f>
        <v>23127.110250000002</v>
      </c>
      <c r="T125" s="99">
        <f>+'1'!G$30*I125</f>
        <v>22309.263796584837</v>
      </c>
      <c r="U125" s="128">
        <f>+'1'!H$30*J125</f>
        <v>23035.873503839444</v>
      </c>
    </row>
    <row r="126" spans="1:21" s="44" customFormat="1" ht="13.9" customHeight="1" x14ac:dyDescent="0.2">
      <c r="A126" s="37"/>
      <c r="B126" s="152" t="s">
        <v>95</v>
      </c>
      <c r="C126" s="97" t="s">
        <v>98</v>
      </c>
      <c r="D126" s="99">
        <v>640170.53</v>
      </c>
      <c r="E126" s="99">
        <v>759986.24</v>
      </c>
      <c r="F126" s="99">
        <v>785186.46101656405</v>
      </c>
      <c r="G126" s="99">
        <v>943152.77</v>
      </c>
      <c r="H126" s="99">
        <v>1084765.840284413</v>
      </c>
      <c r="I126" s="99">
        <v>1220391.1799044563</v>
      </c>
      <c r="J126" s="130">
        <v>1204523.6610420577</v>
      </c>
      <c r="L126" s="91"/>
      <c r="M126" s="152" t="s">
        <v>95</v>
      </c>
      <c r="N126" s="102" t="s">
        <v>98</v>
      </c>
      <c r="O126" s="99">
        <f>+'1'!B$30*D126</f>
        <v>1020431.82482</v>
      </c>
      <c r="P126" s="99">
        <f>+'1'!C$30*E126</f>
        <v>1059420.81856</v>
      </c>
      <c r="Q126" s="99">
        <f>+'1'!D$30*F126</f>
        <v>1027023.8910096658</v>
      </c>
      <c r="R126" s="99">
        <f>+'1'!E$30*G126</f>
        <v>1179884.11527</v>
      </c>
      <c r="S126" s="99">
        <f>+'1'!F$30*H126</f>
        <v>1235548.2920839463</v>
      </c>
      <c r="T126" s="99">
        <f>+'1'!G$30*I126</f>
        <v>1325344.8213762396</v>
      </c>
      <c r="U126" s="128">
        <f>+'1'!H$30*J126</f>
        <v>1204523.6610420577</v>
      </c>
    </row>
    <row r="127" spans="1:21" s="44" customFormat="1" ht="13.9" customHeight="1" x14ac:dyDescent="0.2">
      <c r="A127" s="37"/>
      <c r="B127" s="152"/>
      <c r="C127" s="97" t="s">
        <v>66</v>
      </c>
      <c r="D127" s="99">
        <v>19156.246999999999</v>
      </c>
      <c r="E127" s="99">
        <v>25323.717000000001</v>
      </c>
      <c r="F127" s="99">
        <v>28739.73</v>
      </c>
      <c r="G127" s="99">
        <v>27003.522000000001</v>
      </c>
      <c r="H127" s="99">
        <v>23871.48</v>
      </c>
      <c r="I127" s="99">
        <v>32006.49439472286</v>
      </c>
      <c r="J127" s="130">
        <v>26716.192249527478</v>
      </c>
      <c r="L127" s="91"/>
      <c r="M127" s="152"/>
      <c r="N127" s="100" t="s">
        <v>66</v>
      </c>
      <c r="O127" s="99">
        <f>+'1'!B$30*D127</f>
        <v>30535.057717999996</v>
      </c>
      <c r="P127" s="99">
        <f>+'1'!C$30*E127</f>
        <v>35301.261498000007</v>
      </c>
      <c r="Q127" s="99">
        <f>+'1'!D$30*F127</f>
        <v>37591.56684</v>
      </c>
      <c r="R127" s="99">
        <f>+'1'!E$30*G127</f>
        <v>33781.406021999996</v>
      </c>
      <c r="S127" s="99">
        <f>+'1'!F$30*H127</f>
        <v>27189.615720000002</v>
      </c>
      <c r="T127" s="99">
        <f>+'1'!G$30*I127</f>
        <v>34759.052912669031</v>
      </c>
      <c r="U127" s="128">
        <f>+'1'!H$30*J127</f>
        <v>26716.192249527478</v>
      </c>
    </row>
    <row r="128" spans="1:21" ht="13.9" customHeight="1" x14ac:dyDescent="0.2">
      <c r="A128" s="91"/>
      <c r="B128" s="151" t="s">
        <v>96</v>
      </c>
      <c r="C128" s="97" t="s">
        <v>98</v>
      </c>
      <c r="D128" s="99">
        <v>404132.3</v>
      </c>
      <c r="E128" s="99">
        <v>474787.27</v>
      </c>
      <c r="F128" s="99">
        <v>522510.595432462</v>
      </c>
      <c r="G128" s="99">
        <v>607165.24</v>
      </c>
      <c r="H128" s="99">
        <v>698547.99173909263</v>
      </c>
      <c r="I128" s="99">
        <v>697585.60094422475</v>
      </c>
      <c r="J128" s="130">
        <v>783094.91860873124</v>
      </c>
      <c r="L128" s="91"/>
      <c r="M128" s="151" t="s">
        <v>96</v>
      </c>
      <c r="N128" s="102" t="s">
        <v>98</v>
      </c>
      <c r="O128" s="99">
        <f>+'1'!B$30*D128</f>
        <v>644186.88619999995</v>
      </c>
      <c r="P128" s="99">
        <f>+'1'!C$30*E128</f>
        <v>661853.45438000013</v>
      </c>
      <c r="Q128" s="99">
        <f>+'1'!D$30*F128</f>
        <v>683443.85882566031</v>
      </c>
      <c r="R128" s="99">
        <f>+'1'!E$30*G128</f>
        <v>759563.71523999993</v>
      </c>
      <c r="S128" s="99">
        <f>+'1'!F$30*H128</f>
        <v>795646.16259082651</v>
      </c>
      <c r="T128" s="99">
        <f>+'1'!G$30*I128</f>
        <v>757577.9626254281</v>
      </c>
      <c r="U128" s="128">
        <f>+'1'!H$30*J128</f>
        <v>783094.91860873124</v>
      </c>
    </row>
    <row r="129" spans="1:21" s="44" customFormat="1" ht="13.9" customHeight="1" x14ac:dyDescent="0.2">
      <c r="A129" s="91"/>
      <c r="B129" s="151"/>
      <c r="C129" s="97" t="s">
        <v>66</v>
      </c>
      <c r="D129" s="99">
        <v>18298.234</v>
      </c>
      <c r="E129" s="99">
        <v>29897.614000000001</v>
      </c>
      <c r="F129" s="99">
        <v>21958.52</v>
      </c>
      <c r="G129" s="99">
        <v>26610.396000000001</v>
      </c>
      <c r="H129" s="99">
        <v>22634.57</v>
      </c>
      <c r="I129" s="99">
        <v>14636.23086860261</v>
      </c>
      <c r="J129" s="130">
        <v>31985.693571461052</v>
      </c>
      <c r="L129" s="91"/>
      <c r="M129" s="151"/>
      <c r="N129" s="100" t="s">
        <v>66</v>
      </c>
      <c r="O129" s="99">
        <f>+'1'!B$30*D129</f>
        <v>29167.384995999997</v>
      </c>
      <c r="P129" s="99">
        <f>+'1'!C$30*E129</f>
        <v>41677.273916000006</v>
      </c>
      <c r="Q129" s="99">
        <f>+'1'!D$30*F129</f>
        <v>28721.744160000002</v>
      </c>
      <c r="R129" s="99">
        <f>+'1'!E$30*G129</f>
        <v>33289.605395999999</v>
      </c>
      <c r="S129" s="99">
        <f>+'1'!F$30*H129</f>
        <v>25780.775229999999</v>
      </c>
      <c r="T129" s="99">
        <f>+'1'!G$30*I129</f>
        <v>15894.946723302435</v>
      </c>
      <c r="U129" s="128">
        <f>+'1'!H$30*J129</f>
        <v>31985.693571461052</v>
      </c>
    </row>
    <row r="130" spans="1:21" ht="13.9" customHeight="1" x14ac:dyDescent="0.2">
      <c r="A130" s="91"/>
      <c r="B130" s="151" t="s">
        <v>88</v>
      </c>
      <c r="C130" s="97" t="s">
        <v>98</v>
      </c>
      <c r="D130" s="99">
        <v>346797.58</v>
      </c>
      <c r="E130" s="99">
        <v>409871.85</v>
      </c>
      <c r="F130" s="99">
        <v>431202.60407194059</v>
      </c>
      <c r="G130" s="99">
        <v>532486.23</v>
      </c>
      <c r="H130" s="99">
        <v>607551.1163748746</v>
      </c>
      <c r="I130" s="99">
        <v>666538.26068236027</v>
      </c>
      <c r="J130" s="130">
        <v>743567.73228077148</v>
      </c>
      <c r="L130" s="91"/>
      <c r="M130" s="151" t="s">
        <v>88</v>
      </c>
      <c r="N130" s="102" t="s">
        <v>98</v>
      </c>
      <c r="O130" s="99">
        <f>+'1'!B$30*D130</f>
        <v>552795.34251999995</v>
      </c>
      <c r="P130" s="99">
        <f>+'1'!C$30*E130</f>
        <v>571361.35889999999</v>
      </c>
      <c r="Q130" s="99">
        <f>+'1'!D$30*F130</f>
        <v>564013.00612609833</v>
      </c>
      <c r="R130" s="99">
        <f>+'1'!E$30*G130</f>
        <v>666140.2737299999</v>
      </c>
      <c r="S130" s="99">
        <f>+'1'!F$30*H130</f>
        <v>692000.72155098221</v>
      </c>
      <c r="T130" s="99">
        <f>+'1'!G$30*I130</f>
        <v>723860.55110104335</v>
      </c>
      <c r="U130" s="128">
        <f>+'1'!H$30*J130</f>
        <v>743567.73228077148</v>
      </c>
    </row>
    <row r="131" spans="1:21" s="44" customFormat="1" ht="13.9" customHeight="1" x14ac:dyDescent="0.2">
      <c r="A131" s="91"/>
      <c r="B131" s="151"/>
      <c r="C131" s="97" t="s">
        <v>66</v>
      </c>
      <c r="D131" s="99">
        <v>14611.544</v>
      </c>
      <c r="E131" s="99">
        <v>28977.567999999999</v>
      </c>
      <c r="F131" s="99">
        <v>15056.83</v>
      </c>
      <c r="G131" s="99">
        <v>22017.048999999999</v>
      </c>
      <c r="H131" s="99">
        <v>23105.32</v>
      </c>
      <c r="I131" s="99">
        <v>19896.968641232983</v>
      </c>
      <c r="J131" s="130">
        <v>40295.537767658323</v>
      </c>
      <c r="L131" s="37"/>
      <c r="M131" s="151"/>
      <c r="N131" s="100" t="s">
        <v>66</v>
      </c>
      <c r="O131" s="99">
        <f>+'1'!B$30*D131</f>
        <v>23290.801135999998</v>
      </c>
      <c r="P131" s="99">
        <f>+'1'!C$30*E131</f>
        <v>40394.729792000006</v>
      </c>
      <c r="Q131" s="99">
        <f>+'1'!D$30*F131</f>
        <v>19694.333640000001</v>
      </c>
      <c r="R131" s="99">
        <f>+'1'!E$30*G131</f>
        <v>27543.328298999997</v>
      </c>
      <c r="S131" s="99">
        <f>+'1'!F$30*H131</f>
        <v>26316.959480000001</v>
      </c>
      <c r="T131" s="99">
        <f>+'1'!G$30*I131</f>
        <v>21608.107944379022</v>
      </c>
      <c r="U131" s="128">
        <f>+'1'!H$30*J131</f>
        <v>40295.537767658323</v>
      </c>
    </row>
    <row r="132" spans="1:21" s="44" customFormat="1" ht="13.9" customHeight="1" x14ac:dyDescent="0.2">
      <c r="A132" s="91"/>
      <c r="B132" s="152" t="s">
        <v>97</v>
      </c>
      <c r="C132" s="97" t="s">
        <v>98</v>
      </c>
      <c r="D132" s="129" t="s">
        <v>126</v>
      </c>
      <c r="E132" s="129" t="s">
        <v>126</v>
      </c>
      <c r="F132" s="129" t="s">
        <v>126</v>
      </c>
      <c r="G132" s="129" t="s">
        <v>126</v>
      </c>
      <c r="H132" s="129" t="s">
        <v>126</v>
      </c>
      <c r="I132" s="99">
        <v>607345.31235099596</v>
      </c>
      <c r="J132" s="130">
        <v>634603.04921099544</v>
      </c>
      <c r="L132" s="37"/>
      <c r="M132" s="152" t="s">
        <v>97</v>
      </c>
      <c r="N132" s="102" t="s">
        <v>98</v>
      </c>
      <c r="O132" s="129" t="s">
        <v>126</v>
      </c>
      <c r="P132" s="129" t="s">
        <v>126</v>
      </c>
      <c r="Q132" s="129" t="s">
        <v>126</v>
      </c>
      <c r="R132" s="129" t="s">
        <v>126</v>
      </c>
      <c r="S132" s="129" t="s">
        <v>126</v>
      </c>
      <c r="T132" s="99">
        <f>+'1'!G$30*I132</f>
        <v>659577.00921318168</v>
      </c>
      <c r="U132" s="128">
        <f>+'1'!H$30*J132</f>
        <v>634603.04921099544</v>
      </c>
    </row>
    <row r="133" spans="1:21" s="44" customFormat="1" ht="13.9" customHeight="1" x14ac:dyDescent="0.2">
      <c r="A133" s="91"/>
      <c r="B133" s="152"/>
      <c r="C133" s="97" t="s">
        <v>66</v>
      </c>
      <c r="D133" s="99"/>
      <c r="E133" s="99"/>
      <c r="F133" s="99"/>
      <c r="G133" s="99"/>
      <c r="H133" s="99"/>
      <c r="I133" s="99">
        <v>26622.26280419324</v>
      </c>
      <c r="J133" s="130">
        <v>29055.331425875451</v>
      </c>
      <c r="L133" s="91"/>
      <c r="M133" s="152"/>
      <c r="N133" s="100" t="s">
        <v>66</v>
      </c>
      <c r="O133" s="99"/>
      <c r="P133" s="99"/>
      <c r="Q133" s="99"/>
      <c r="R133" s="99"/>
      <c r="S133" s="99"/>
      <c r="T133" s="99">
        <f>+'1'!G$30*I133</f>
        <v>28911.77740535386</v>
      </c>
      <c r="U133" s="128">
        <f>+'1'!H$30*J133</f>
        <v>29055.331425875451</v>
      </c>
    </row>
    <row r="134" spans="1:21" ht="13.9" customHeight="1" x14ac:dyDescent="0.2">
      <c r="A134" s="91"/>
      <c r="B134" s="151" t="s">
        <v>80</v>
      </c>
      <c r="C134" s="97" t="s">
        <v>98</v>
      </c>
      <c r="D134" s="99">
        <v>375227</v>
      </c>
      <c r="E134" s="99">
        <v>438106.55</v>
      </c>
      <c r="F134" s="99">
        <v>496232.26705083315</v>
      </c>
      <c r="G134" s="99">
        <v>546662.52</v>
      </c>
      <c r="H134" s="99">
        <v>633081.22968962556</v>
      </c>
      <c r="I134" s="99">
        <v>731405.08031413914</v>
      </c>
      <c r="J134" s="130">
        <v>784080.21069539327</v>
      </c>
      <c r="L134" s="91"/>
      <c r="M134" s="151" t="s">
        <v>80</v>
      </c>
      <c r="N134" s="102" t="s">
        <v>98</v>
      </c>
      <c r="O134" s="99">
        <f>+'1'!B$30*D134</f>
        <v>598111.83799999999</v>
      </c>
      <c r="P134" s="99">
        <f>+'1'!C$30*E134</f>
        <v>610720.5307</v>
      </c>
      <c r="Q134" s="99">
        <f>+'1'!D$30*F134</f>
        <v>649071.80530248978</v>
      </c>
      <c r="R134" s="99">
        <f>+'1'!E$30*G134</f>
        <v>683874.81251999992</v>
      </c>
      <c r="S134" s="99">
        <f>+'1'!F$30*H134</f>
        <v>721079.52061648353</v>
      </c>
      <c r="T134" s="99">
        <f>+'1'!G$30*I134</f>
        <v>794305.91722115513</v>
      </c>
      <c r="U134" s="128">
        <f>+'1'!H$30*J134</f>
        <v>784080.21069539327</v>
      </c>
    </row>
    <row r="135" spans="1:21" s="44" customFormat="1" ht="13.9" customHeight="1" x14ac:dyDescent="0.2">
      <c r="A135" s="91"/>
      <c r="B135" s="151"/>
      <c r="C135" s="97" t="s">
        <v>66</v>
      </c>
      <c r="D135" s="99">
        <v>13343.715</v>
      </c>
      <c r="E135" s="99">
        <v>14897.45</v>
      </c>
      <c r="F135" s="99">
        <v>27647.79</v>
      </c>
      <c r="G135" s="99">
        <v>12382.194</v>
      </c>
      <c r="H135" s="99">
        <v>18618.91</v>
      </c>
      <c r="I135" s="99">
        <v>37768.216288968215</v>
      </c>
      <c r="J135" s="130">
        <v>21917.449628410144</v>
      </c>
      <c r="L135" s="91"/>
      <c r="M135" s="151"/>
      <c r="N135" s="100" t="s">
        <v>66</v>
      </c>
      <c r="O135" s="99">
        <f>+'1'!B$30*D135</f>
        <v>21269.881709999998</v>
      </c>
      <c r="P135" s="99">
        <f>+'1'!C$30*E135</f>
        <v>20767.045300000002</v>
      </c>
      <c r="Q135" s="99">
        <f>+'1'!D$30*F135</f>
        <v>36163.30932</v>
      </c>
      <c r="R135" s="99">
        <f>+'1'!E$30*G135</f>
        <v>15490.124693999998</v>
      </c>
      <c r="S135" s="99">
        <f>+'1'!F$30*H135</f>
        <v>21206.93849</v>
      </c>
      <c r="T135" s="99">
        <f>+'1'!G$30*I135</f>
        <v>41016.282889819486</v>
      </c>
      <c r="U135" s="128">
        <f>+'1'!H$30*J135</f>
        <v>21917.449628410144</v>
      </c>
    </row>
    <row r="136" spans="1:21" ht="13.9" customHeight="1" x14ac:dyDescent="0.2">
      <c r="A136" s="37"/>
      <c r="B136" s="151" t="s">
        <v>89</v>
      </c>
      <c r="C136" s="97" t="s">
        <v>98</v>
      </c>
      <c r="D136" s="99">
        <v>338972.49</v>
      </c>
      <c r="E136" s="99">
        <v>361682.46</v>
      </c>
      <c r="F136" s="99">
        <v>441061.59993992577</v>
      </c>
      <c r="G136" s="99">
        <v>526239.97</v>
      </c>
      <c r="H136" s="99">
        <v>594777.79114924697</v>
      </c>
      <c r="I136" s="99">
        <v>661323.72853395343</v>
      </c>
      <c r="J136" s="130">
        <v>686598.89673198783</v>
      </c>
      <c r="L136" s="91"/>
      <c r="M136" s="151" t="s">
        <v>89</v>
      </c>
      <c r="N136" s="102" t="s">
        <v>98</v>
      </c>
      <c r="O136" s="99">
        <f>+'1'!B$30*D136</f>
        <v>540322.14905999997</v>
      </c>
      <c r="P136" s="99">
        <f>+'1'!C$30*E136</f>
        <v>504185.34924000007</v>
      </c>
      <c r="Q136" s="99">
        <f>+'1'!D$30*F136</f>
        <v>576908.57272142288</v>
      </c>
      <c r="R136" s="99">
        <f>+'1'!E$30*G136</f>
        <v>658326.2024699999</v>
      </c>
      <c r="S136" s="99">
        <f>+'1'!F$30*H136</f>
        <v>677451.90411899227</v>
      </c>
      <c r="T136" s="99">
        <f>+'1'!G$30*I136</f>
        <v>718197.56918787351</v>
      </c>
      <c r="U136" s="128">
        <f>+'1'!H$30*J136</f>
        <v>686598.89673198783</v>
      </c>
    </row>
    <row r="137" spans="1:21" s="44" customFormat="1" ht="13.9" customHeight="1" x14ac:dyDescent="0.2">
      <c r="A137" s="37"/>
      <c r="B137" s="151"/>
      <c r="C137" s="97" t="s">
        <v>66</v>
      </c>
      <c r="D137" s="99">
        <v>14994.965</v>
      </c>
      <c r="E137" s="99">
        <v>29705.62</v>
      </c>
      <c r="F137" s="99">
        <v>26829.22</v>
      </c>
      <c r="G137" s="99">
        <v>17747.832999999999</v>
      </c>
      <c r="H137" s="99">
        <v>24694.13</v>
      </c>
      <c r="I137" s="99">
        <v>28576.685951442651</v>
      </c>
      <c r="J137" s="130">
        <v>24366.456001683036</v>
      </c>
      <c r="L137" s="91"/>
      <c r="M137" s="151"/>
      <c r="N137" s="100" t="s">
        <v>66</v>
      </c>
      <c r="O137" s="99">
        <f>+'1'!B$30*D137</f>
        <v>23901.974209999997</v>
      </c>
      <c r="P137" s="99">
        <f>+'1'!C$30*E137</f>
        <v>41409.634280000006</v>
      </c>
      <c r="Q137" s="99">
        <f>+'1'!D$30*F137</f>
        <v>35092.619760000001</v>
      </c>
      <c r="R137" s="99">
        <f>+'1'!E$30*G137</f>
        <v>22202.539082999996</v>
      </c>
      <c r="S137" s="99">
        <f>+'1'!F$30*H137</f>
        <v>28126.614070000003</v>
      </c>
      <c r="T137" s="99">
        <f>+'1'!G$30*I137</f>
        <v>31034.28094326672</v>
      </c>
      <c r="U137" s="128">
        <f>+'1'!H$30*J137</f>
        <v>24366.456001683036</v>
      </c>
    </row>
    <row r="138" spans="1:21" s="44" customFormat="1" ht="13.9" customHeight="1" x14ac:dyDescent="0.2">
      <c r="A138" s="37"/>
      <c r="B138" s="151" t="s">
        <v>92</v>
      </c>
      <c r="C138" s="97" t="s">
        <v>98</v>
      </c>
      <c r="D138" s="99">
        <v>349926.71</v>
      </c>
      <c r="E138" s="99">
        <v>368751.98</v>
      </c>
      <c r="F138" s="99">
        <v>475686.23398575769</v>
      </c>
      <c r="G138" s="99">
        <v>532100.16</v>
      </c>
      <c r="H138" s="99">
        <v>704470.87734444544</v>
      </c>
      <c r="I138" s="99">
        <v>718690.86698687158</v>
      </c>
      <c r="J138" s="130">
        <v>751281.07122316968</v>
      </c>
      <c r="L138" s="91"/>
      <c r="M138" s="151" t="s">
        <v>92</v>
      </c>
      <c r="N138" s="102" t="s">
        <v>98</v>
      </c>
      <c r="O138" s="99">
        <f>+'1'!B$30*D138</f>
        <v>557783.17573999998</v>
      </c>
      <c r="P138" s="99">
        <f>+'1'!C$30*E138</f>
        <v>514040.26012000005</v>
      </c>
      <c r="Q138" s="99">
        <f>+'1'!D$30*F138</f>
        <v>622197.59405337111</v>
      </c>
      <c r="R138" s="99">
        <f>+'1'!E$30*G138</f>
        <v>665657.30015999998</v>
      </c>
      <c r="S138" s="99">
        <f>+'1'!F$30*H138</f>
        <v>802392.32929532335</v>
      </c>
      <c r="T138" s="99">
        <f>+'1'!G$30*I138</f>
        <v>780498.28154774255</v>
      </c>
      <c r="U138" s="128">
        <f>+'1'!H$30*J138</f>
        <v>751281.07122316968</v>
      </c>
    </row>
    <row r="139" spans="1:21" s="44" customFormat="1" ht="13.9" customHeight="1" x14ac:dyDescent="0.2">
      <c r="A139" s="37"/>
      <c r="B139" s="151"/>
      <c r="C139" s="97" t="s">
        <v>66</v>
      </c>
      <c r="D139" s="99">
        <v>21482.251</v>
      </c>
      <c r="E139" s="99">
        <v>33165.661</v>
      </c>
      <c r="F139" s="99">
        <v>34028.559999999998</v>
      </c>
      <c r="G139" s="99">
        <v>24735.618999999999</v>
      </c>
      <c r="H139" s="99">
        <v>40924.69</v>
      </c>
      <c r="I139" s="99">
        <v>43697.577201189524</v>
      </c>
      <c r="J139" s="130">
        <v>32506.276839266251</v>
      </c>
      <c r="L139" s="91"/>
      <c r="M139" s="151"/>
      <c r="N139" s="100" t="s">
        <v>66</v>
      </c>
      <c r="O139" s="99">
        <f>+'1'!B$30*D139</f>
        <v>34242.708093999994</v>
      </c>
      <c r="P139" s="99">
        <f>+'1'!C$30*E139</f>
        <v>46232.931434000006</v>
      </c>
      <c r="Q139" s="99">
        <f>+'1'!D$30*F139</f>
        <v>44509.356480000002</v>
      </c>
      <c r="R139" s="99">
        <f>+'1'!E$30*G139</f>
        <v>30944.259368999996</v>
      </c>
      <c r="S139" s="99">
        <f>+'1'!F$30*H139</f>
        <v>46613.22191</v>
      </c>
      <c r="T139" s="99">
        <f>+'1'!G$30*I139</f>
        <v>47455.568840491826</v>
      </c>
      <c r="U139" s="128">
        <f>+'1'!H$30*J139</f>
        <v>32506.276839266251</v>
      </c>
    </row>
    <row r="140" spans="1:21" ht="13.9" customHeight="1" x14ac:dyDescent="0.2">
      <c r="A140" s="91"/>
      <c r="B140" s="151" t="s">
        <v>90</v>
      </c>
      <c r="C140" s="97" t="s">
        <v>98</v>
      </c>
      <c r="D140" s="99">
        <v>421194.68</v>
      </c>
      <c r="E140" s="99">
        <v>441146.33</v>
      </c>
      <c r="F140" s="99">
        <v>472960.37196919369</v>
      </c>
      <c r="G140" s="99">
        <v>590739.57999999996</v>
      </c>
      <c r="H140" s="99">
        <v>629811.69540977443</v>
      </c>
      <c r="I140" s="99">
        <v>752912.26744261058</v>
      </c>
      <c r="J140" s="130">
        <v>800156.24652205256</v>
      </c>
      <c r="L140" s="91"/>
      <c r="M140" s="151" t="s">
        <v>90</v>
      </c>
      <c r="N140" s="102" t="s">
        <v>98</v>
      </c>
      <c r="O140" s="99">
        <f>+'1'!B$30*D140</f>
        <v>671384.31991999992</v>
      </c>
      <c r="P140" s="99">
        <f>+'1'!C$30*E140</f>
        <v>614957.98402000009</v>
      </c>
      <c r="Q140" s="99">
        <f>+'1'!D$30*F140</f>
        <v>618632.16653570533</v>
      </c>
      <c r="R140" s="99">
        <f>+'1'!E$30*G140</f>
        <v>739015.21457999991</v>
      </c>
      <c r="S140" s="99">
        <f>+'1'!F$30*H140</f>
        <v>717355.52107173309</v>
      </c>
      <c r="T140" s="99">
        <f>+'1'!G$30*I140</f>
        <v>817662.72244267515</v>
      </c>
      <c r="U140" s="128">
        <f>+'1'!H$30*J140</f>
        <v>800156.24652205256</v>
      </c>
    </row>
    <row r="141" spans="1:21" s="44" customFormat="1" ht="13.9" customHeight="1" x14ac:dyDescent="0.2">
      <c r="A141" s="91"/>
      <c r="B141" s="151"/>
      <c r="C141" s="97" t="s">
        <v>66</v>
      </c>
      <c r="D141" s="99">
        <v>18829.114000000001</v>
      </c>
      <c r="E141" s="99">
        <v>23186.273000000001</v>
      </c>
      <c r="F141" s="99">
        <v>15819.21</v>
      </c>
      <c r="G141" s="99">
        <v>23906.902999999998</v>
      </c>
      <c r="H141" s="99">
        <v>18885.36</v>
      </c>
      <c r="I141" s="99">
        <v>33420.206169613317</v>
      </c>
      <c r="J141" s="130">
        <v>38414.614829990271</v>
      </c>
      <c r="L141" s="91"/>
      <c r="M141" s="151"/>
      <c r="N141" s="100" t="s">
        <v>66</v>
      </c>
      <c r="O141" s="99">
        <f>+'1'!B$30*D141</f>
        <v>30013.607715999999</v>
      </c>
      <c r="P141" s="99">
        <f>+'1'!C$30*E141</f>
        <v>32321.664562000005</v>
      </c>
      <c r="Q141" s="99">
        <f>+'1'!D$30*F141</f>
        <v>20691.526679999999</v>
      </c>
      <c r="R141" s="99">
        <f>+'1'!E$30*G141</f>
        <v>29907.535652999995</v>
      </c>
      <c r="S141" s="99">
        <f>+'1'!F$30*H141</f>
        <v>21510.425040000002</v>
      </c>
      <c r="T141" s="99">
        <f>+'1'!G$30*I141</f>
        <v>36294.343900200067</v>
      </c>
      <c r="U141" s="128">
        <f>+'1'!H$30*J141</f>
        <v>38414.614829990271</v>
      </c>
    </row>
    <row r="142" spans="1:21" ht="13.9" customHeight="1" x14ac:dyDescent="0.2">
      <c r="A142" s="91"/>
      <c r="B142" s="151" t="s">
        <v>91</v>
      </c>
      <c r="C142" s="97" t="s">
        <v>98</v>
      </c>
      <c r="D142" s="99">
        <v>432316.98</v>
      </c>
      <c r="E142" s="99">
        <v>571944.73</v>
      </c>
      <c r="F142" s="99">
        <v>685531.97628165921</v>
      </c>
      <c r="G142" s="99">
        <v>766424.57</v>
      </c>
      <c r="H142" s="99">
        <v>875098.82426312508</v>
      </c>
      <c r="I142" s="99">
        <v>1076048.9553263672</v>
      </c>
      <c r="J142" s="130">
        <v>998704.53262144153</v>
      </c>
      <c r="L142" s="91"/>
      <c r="M142" s="151" t="s">
        <v>91</v>
      </c>
      <c r="N142" s="102" t="s">
        <v>98</v>
      </c>
      <c r="O142" s="99">
        <f>+'1'!B$30*D142</f>
        <v>689113.26611999993</v>
      </c>
      <c r="P142" s="99">
        <f>+'1'!C$30*E142</f>
        <v>797290.95362000004</v>
      </c>
      <c r="Q142" s="99">
        <f>+'1'!D$30*F142</f>
        <v>896675.82497641025</v>
      </c>
      <c r="R142" s="99">
        <f>+'1'!E$30*G142</f>
        <v>958797.13706999982</v>
      </c>
      <c r="S142" s="99">
        <f>+'1'!F$30*H142</f>
        <v>996737.56083569943</v>
      </c>
      <c r="T142" s="99">
        <f>+'1'!G$30*I142</f>
        <v>1168589.1654844349</v>
      </c>
      <c r="U142" s="128">
        <f>+'1'!H$30*J142</f>
        <v>998704.53262144153</v>
      </c>
    </row>
    <row r="143" spans="1:21" s="44" customFormat="1" ht="13.9" customHeight="1" x14ac:dyDescent="0.2">
      <c r="A143" s="91"/>
      <c r="B143" s="151"/>
      <c r="C143" s="97" t="s">
        <v>66</v>
      </c>
      <c r="D143" s="99">
        <v>21744.266</v>
      </c>
      <c r="E143" s="99">
        <v>76803.841</v>
      </c>
      <c r="F143" s="99">
        <v>34718.86</v>
      </c>
      <c r="G143" s="99">
        <v>27418.932000000001</v>
      </c>
      <c r="H143" s="99">
        <v>37429.89</v>
      </c>
      <c r="I143" s="99">
        <v>64573.884805458081</v>
      </c>
      <c r="J143" s="130">
        <v>39943.267160158728</v>
      </c>
      <c r="L143" s="91"/>
      <c r="M143" s="151"/>
      <c r="N143" s="100" t="s">
        <v>66</v>
      </c>
      <c r="O143" s="99">
        <f>+'1'!B$30*D143</f>
        <v>34660.360003999995</v>
      </c>
      <c r="P143" s="99">
        <f>+'1'!C$30*E143</f>
        <v>107064.55435400001</v>
      </c>
      <c r="Q143" s="99">
        <f>+'1'!D$30*F143</f>
        <v>45412.268880000003</v>
      </c>
      <c r="R143" s="99">
        <f>+'1'!E$30*G143</f>
        <v>34301.083932000001</v>
      </c>
      <c r="S143" s="99">
        <f>+'1'!F$30*H143</f>
        <v>42632.64471</v>
      </c>
      <c r="T143" s="99">
        <f>+'1'!G$30*I143</f>
        <v>70127.238898727475</v>
      </c>
      <c r="U143" s="128">
        <f>+'1'!H$30*J143</f>
        <v>39943.267160158728</v>
      </c>
    </row>
    <row r="144" spans="1:21" ht="13.9" customHeight="1" x14ac:dyDescent="0.2">
      <c r="A144" s="91"/>
      <c r="B144" s="151" t="s">
        <v>82</v>
      </c>
      <c r="C144" s="97" t="s">
        <v>98</v>
      </c>
      <c r="D144" s="99">
        <v>557279.34</v>
      </c>
      <c r="E144" s="99">
        <v>587570.74</v>
      </c>
      <c r="F144" s="99">
        <v>724301.39454747236</v>
      </c>
      <c r="G144" s="99">
        <v>822881.28000000003</v>
      </c>
      <c r="H144" s="99">
        <v>963292.2808923031</v>
      </c>
      <c r="I144" s="99">
        <v>1113507.7340247007</v>
      </c>
      <c r="J144" s="130">
        <v>1126894.2272311074</v>
      </c>
      <c r="L144" s="91"/>
      <c r="M144" s="151" t="s">
        <v>82</v>
      </c>
      <c r="N144" s="102" t="s">
        <v>98</v>
      </c>
      <c r="O144" s="99">
        <f>+'1'!B$30*D144</f>
        <v>888303.26795999985</v>
      </c>
      <c r="P144" s="99">
        <f>+'1'!C$30*E144</f>
        <v>819073.61156000011</v>
      </c>
      <c r="Q144" s="99">
        <f>+'1'!D$30*F144</f>
        <v>947386.22406809393</v>
      </c>
      <c r="R144" s="99">
        <f>+'1'!E$30*G144</f>
        <v>1029424.4812799999</v>
      </c>
      <c r="S144" s="99">
        <f>+'1'!F$30*H144</f>
        <v>1097189.9079363332</v>
      </c>
      <c r="T144" s="99">
        <f>+'1'!G$30*I144</f>
        <v>1209269.3991508251</v>
      </c>
      <c r="U144" s="128">
        <f>+'1'!H$30*J144</f>
        <v>1126894.2272311074</v>
      </c>
    </row>
    <row r="145" spans="1:28" s="44" customFormat="1" ht="13.9" customHeight="1" x14ac:dyDescent="0.2">
      <c r="A145" s="91"/>
      <c r="B145" s="151"/>
      <c r="C145" s="97" t="s">
        <v>66</v>
      </c>
      <c r="D145" s="99">
        <v>56679.512000000002</v>
      </c>
      <c r="E145" s="99">
        <v>50795.627999999997</v>
      </c>
      <c r="F145" s="99">
        <v>53947.18</v>
      </c>
      <c r="G145" s="99">
        <v>33875.817999999999</v>
      </c>
      <c r="H145" s="99">
        <v>49079.4</v>
      </c>
      <c r="I145" s="99">
        <v>64367.518669639256</v>
      </c>
      <c r="J145" s="130">
        <v>61437.600879797174</v>
      </c>
      <c r="L145" s="91"/>
      <c r="M145" s="151"/>
      <c r="N145" s="100" t="s">
        <v>66</v>
      </c>
      <c r="O145" s="99">
        <f>+'1'!B$30*D145</f>
        <v>90347.142127999992</v>
      </c>
      <c r="P145" s="99">
        <f>+'1'!C$30*E145</f>
        <v>70809.105431999997</v>
      </c>
      <c r="Q145" s="99">
        <f>+'1'!D$30*F145</f>
        <v>70562.911439999996</v>
      </c>
      <c r="R145" s="99">
        <f>+'1'!E$30*G145</f>
        <v>42378.648317999992</v>
      </c>
      <c r="S145" s="99">
        <f>+'1'!F$30*H145</f>
        <v>55901.436600000001</v>
      </c>
      <c r="T145" s="99">
        <f>+'1'!G$30*I145</f>
        <v>69903.125275228231</v>
      </c>
      <c r="U145" s="128">
        <f>+'1'!H$30*J145</f>
        <v>61437.600879797174</v>
      </c>
    </row>
    <row r="146" spans="1:28" ht="13.9" customHeight="1" x14ac:dyDescent="0.2">
      <c r="A146" s="91"/>
      <c r="B146" s="114" t="s">
        <v>4</v>
      </c>
      <c r="C146" s="97" t="s">
        <v>98</v>
      </c>
      <c r="D146" s="98">
        <v>500150.47611149953</v>
      </c>
      <c r="E146" s="99">
        <v>582531.7149775119</v>
      </c>
      <c r="F146" s="99">
        <v>627478.29794660292</v>
      </c>
      <c r="G146" s="99">
        <v>757324.73123204557</v>
      </c>
      <c r="H146" s="40">
        <v>858987.22009953274</v>
      </c>
      <c r="I146" s="40">
        <v>946597.40962904308</v>
      </c>
      <c r="J146" s="130">
        <f>+'2'!J34</f>
        <v>969778.71068673092</v>
      </c>
      <c r="L146" s="91"/>
      <c r="M146" s="114" t="s">
        <v>4</v>
      </c>
      <c r="N146" s="102" t="s">
        <v>98</v>
      </c>
      <c r="O146" s="99">
        <f>+'1'!B$30*D146</f>
        <v>797239.85892173019</v>
      </c>
      <c r="P146" s="99">
        <f>+'1'!C$30*E146</f>
        <v>812049.2106786517</v>
      </c>
      <c r="Q146" s="99">
        <f>+'1'!D$30*F146</f>
        <v>820741.61371415667</v>
      </c>
      <c r="R146" s="99">
        <f>+'1'!E$30*G146</f>
        <v>947413.23877128889</v>
      </c>
      <c r="S146" s="99">
        <f>+'1'!F$30*H146</f>
        <v>978386.44369336776</v>
      </c>
      <c r="T146" s="99">
        <f>+'1'!G$30*I146</f>
        <v>1028004.7868571408</v>
      </c>
      <c r="U146" s="128">
        <f>+'1'!H$30*J146</f>
        <v>969778.71068673092</v>
      </c>
    </row>
    <row r="147" spans="1:28" s="44" customFormat="1" ht="13.9" customHeight="1" x14ac:dyDescent="0.2">
      <c r="A147" s="91"/>
      <c r="B147" s="114"/>
      <c r="C147" s="97" t="s">
        <v>66</v>
      </c>
      <c r="D147" s="98">
        <v>8890.5310000000009</v>
      </c>
      <c r="E147" s="99">
        <v>11795.56</v>
      </c>
      <c r="F147" s="99">
        <v>11836.3</v>
      </c>
      <c r="G147" s="99">
        <v>11706.23</v>
      </c>
      <c r="H147" s="40">
        <v>10765.49</v>
      </c>
      <c r="I147" s="40">
        <v>14498.550085736371</v>
      </c>
      <c r="J147" s="130">
        <f>+'2'!J35</f>
        <v>12625.526520751262</v>
      </c>
      <c r="L147" s="91"/>
      <c r="M147" s="114"/>
      <c r="N147" s="100" t="s">
        <v>66</v>
      </c>
      <c r="O147" s="99">
        <f>+'1'!B$30*D147</f>
        <v>14171.506413999999</v>
      </c>
      <c r="P147" s="99">
        <f>+'1'!C$30*E147</f>
        <v>16443.01064</v>
      </c>
      <c r="Q147" s="99">
        <f>+'1'!D$30*F147</f>
        <v>15481.8804</v>
      </c>
      <c r="R147" s="99">
        <f>+'1'!E$30*G147</f>
        <v>14644.493729999998</v>
      </c>
      <c r="S147" s="99">
        <f>+'1'!F$30*H147</f>
        <v>12261.893109999999</v>
      </c>
      <c r="T147" s="99">
        <f>+'1'!G$30*I147</f>
        <v>15745.425393109701</v>
      </c>
      <c r="U147" s="128">
        <f>+'1'!H$30*J147</f>
        <v>12625.526520751262</v>
      </c>
    </row>
    <row r="148" spans="1:28" x14ac:dyDescent="0.2">
      <c r="A148" s="121"/>
      <c r="B148" s="7"/>
      <c r="C148" s="7"/>
      <c r="D148" s="7"/>
      <c r="E148" s="7"/>
      <c r="F148" s="7"/>
      <c r="G148" s="7"/>
      <c r="H148" s="8"/>
      <c r="I148" s="8"/>
      <c r="J148" s="35"/>
      <c r="L148" s="121"/>
      <c r="M148" s="7"/>
      <c r="N148" s="7"/>
      <c r="O148" s="7"/>
      <c r="P148" s="7"/>
      <c r="Q148" s="7"/>
      <c r="R148" s="7"/>
      <c r="S148" s="8"/>
      <c r="T148" s="8"/>
      <c r="U148" s="35"/>
    </row>
    <row r="149" spans="1:28" ht="45" customHeight="1" x14ac:dyDescent="0.2">
      <c r="A149" s="219" t="s">
        <v>43</v>
      </c>
      <c r="B149" s="219"/>
      <c r="C149" s="219"/>
      <c r="D149" s="219"/>
      <c r="E149" s="219"/>
      <c r="F149" s="219"/>
      <c r="G149" s="219"/>
      <c r="H149" s="219"/>
      <c r="I149" s="219"/>
      <c r="J149" s="219"/>
      <c r="L149" s="218" t="s">
        <v>43</v>
      </c>
      <c r="M149" s="218"/>
      <c r="N149" s="218"/>
      <c r="O149" s="218"/>
      <c r="P149" s="218"/>
      <c r="Q149" s="218"/>
      <c r="R149" s="218"/>
      <c r="S149" s="218"/>
      <c r="T149" s="218"/>
      <c r="U149" s="218"/>
    </row>
    <row r="150" spans="1:28" ht="59.45" customHeight="1" x14ac:dyDescent="0.2">
      <c r="A150" s="218" t="s">
        <v>44</v>
      </c>
      <c r="B150" s="218"/>
      <c r="C150" s="218"/>
      <c r="D150" s="218"/>
      <c r="E150" s="218"/>
      <c r="F150" s="218"/>
      <c r="G150" s="218"/>
      <c r="H150" s="218"/>
      <c r="I150" s="218"/>
      <c r="J150" s="218"/>
      <c r="L150" s="218" t="s">
        <v>44</v>
      </c>
      <c r="M150" s="218"/>
      <c r="N150" s="218"/>
      <c r="O150" s="218"/>
      <c r="P150" s="218"/>
      <c r="Q150" s="218"/>
      <c r="R150" s="218"/>
      <c r="S150" s="218"/>
      <c r="T150" s="218"/>
      <c r="U150" s="218"/>
    </row>
    <row r="151" spans="1:28" ht="30" customHeight="1" x14ac:dyDescent="0.2">
      <c r="A151" s="218" t="s">
        <v>45</v>
      </c>
      <c r="B151" s="218"/>
      <c r="C151" s="218"/>
      <c r="D151" s="218"/>
      <c r="E151" s="218"/>
      <c r="F151" s="218"/>
      <c r="G151" s="218"/>
      <c r="H151" s="218"/>
      <c r="I151" s="218"/>
      <c r="J151" s="218"/>
      <c r="L151" s="218" t="s">
        <v>45</v>
      </c>
      <c r="M151" s="218"/>
      <c r="N151" s="218"/>
      <c r="O151" s="218"/>
      <c r="P151" s="218"/>
      <c r="Q151" s="218"/>
      <c r="R151" s="218"/>
      <c r="S151" s="218"/>
      <c r="T151" s="218"/>
      <c r="U151" s="218"/>
    </row>
    <row r="152" spans="1:28" ht="30" customHeight="1" x14ac:dyDescent="0.2">
      <c r="A152" s="218" t="s">
        <v>46</v>
      </c>
      <c r="B152" s="218"/>
      <c r="C152" s="218"/>
      <c r="D152" s="218"/>
      <c r="E152" s="218"/>
      <c r="F152" s="218"/>
      <c r="G152" s="218"/>
      <c r="H152" s="218"/>
      <c r="I152" s="218"/>
      <c r="J152" s="218"/>
      <c r="L152" s="218" t="s">
        <v>46</v>
      </c>
      <c r="M152" s="218"/>
      <c r="N152" s="218"/>
      <c r="O152" s="218"/>
      <c r="P152" s="218"/>
      <c r="Q152" s="218"/>
      <c r="R152" s="218"/>
      <c r="S152" s="218"/>
      <c r="T152" s="218"/>
      <c r="U152" s="218"/>
    </row>
    <row r="153" spans="1:28" ht="15" customHeight="1" x14ac:dyDescent="0.2">
      <c r="A153" s="218" t="s">
        <v>224</v>
      </c>
      <c r="B153" s="218"/>
      <c r="C153" s="218"/>
      <c r="D153" s="218"/>
      <c r="E153" s="218"/>
      <c r="F153" s="218"/>
      <c r="G153" s="218"/>
      <c r="H153" s="218"/>
      <c r="I153" s="218"/>
      <c r="J153" s="218"/>
      <c r="L153" s="218" t="s">
        <v>224</v>
      </c>
      <c r="M153" s="218"/>
      <c r="N153" s="218"/>
      <c r="O153" s="218"/>
      <c r="P153" s="218"/>
      <c r="Q153" s="218"/>
      <c r="R153" s="218"/>
      <c r="S153" s="218"/>
      <c r="T153" s="218"/>
      <c r="U153" s="218"/>
    </row>
    <row r="154" spans="1:28" s="202" customFormat="1" ht="15" customHeight="1" x14ac:dyDescent="0.2">
      <c r="A154" s="220" t="s">
        <v>222</v>
      </c>
      <c r="B154" s="220"/>
      <c r="C154" s="220"/>
      <c r="D154" s="220"/>
      <c r="E154" s="220"/>
      <c r="F154" s="220"/>
      <c r="G154" s="220"/>
      <c r="H154" s="220"/>
      <c r="I154" s="220"/>
      <c r="J154" s="220"/>
      <c r="L154" s="220" t="s">
        <v>222</v>
      </c>
      <c r="M154" s="220"/>
      <c r="N154" s="220"/>
      <c r="O154" s="220"/>
      <c r="P154" s="220"/>
      <c r="Q154" s="220"/>
      <c r="R154" s="220"/>
      <c r="S154" s="220"/>
      <c r="T154" s="220"/>
      <c r="U154" s="220"/>
    </row>
    <row r="155" spans="1:28" s="95" customFormat="1" ht="26.45" customHeight="1" x14ac:dyDescent="0.2">
      <c r="A155" s="218" t="s">
        <v>226</v>
      </c>
      <c r="B155" s="218"/>
      <c r="C155" s="218"/>
      <c r="D155" s="218"/>
      <c r="E155" s="218"/>
      <c r="F155" s="218"/>
      <c r="G155" s="218"/>
      <c r="H155" s="218"/>
      <c r="I155" s="218"/>
      <c r="J155" s="218"/>
      <c r="L155" s="218" t="s">
        <v>226</v>
      </c>
      <c r="M155" s="218"/>
      <c r="N155" s="218"/>
      <c r="O155" s="218"/>
      <c r="P155" s="218"/>
      <c r="Q155" s="218"/>
      <c r="R155" s="218"/>
      <c r="S155" s="218"/>
      <c r="T155" s="218"/>
      <c r="U155" s="218"/>
    </row>
    <row r="156" spans="1:28" ht="72" customHeight="1" x14ac:dyDescent="0.2">
      <c r="A156" s="220" t="s">
        <v>227</v>
      </c>
      <c r="B156" s="220"/>
      <c r="C156" s="220"/>
      <c r="D156" s="220"/>
      <c r="E156" s="220"/>
      <c r="F156" s="220"/>
      <c r="G156" s="220"/>
      <c r="H156" s="220"/>
      <c r="I156" s="220"/>
      <c r="J156" s="220"/>
      <c r="L156" s="220" t="s">
        <v>227</v>
      </c>
      <c r="M156" s="220"/>
      <c r="N156" s="220"/>
      <c r="O156" s="220"/>
      <c r="P156" s="220"/>
      <c r="Q156" s="220"/>
      <c r="R156" s="220"/>
      <c r="S156" s="220"/>
      <c r="T156" s="220"/>
      <c r="U156" s="220"/>
    </row>
    <row r="157" spans="1:28" s="44" customFormat="1" ht="62.25" customHeight="1" x14ac:dyDescent="0.2">
      <c r="A157" s="223" t="s">
        <v>230</v>
      </c>
      <c r="B157" s="223"/>
      <c r="C157" s="223"/>
      <c r="D157" s="223"/>
      <c r="E157" s="223"/>
      <c r="F157" s="223"/>
      <c r="G157" s="223"/>
      <c r="H157" s="223"/>
      <c r="I157" s="223"/>
      <c r="J157" s="223"/>
      <c r="L157" s="223" t="s">
        <v>230</v>
      </c>
      <c r="M157" s="223"/>
      <c r="N157" s="223"/>
      <c r="O157" s="223"/>
      <c r="P157" s="223"/>
      <c r="Q157" s="223"/>
      <c r="R157" s="223"/>
      <c r="S157" s="223"/>
      <c r="T157" s="223"/>
      <c r="U157" s="223"/>
    </row>
    <row r="158" spans="1:28" s="44" customFormat="1" ht="15" x14ac:dyDescent="0.25">
      <c r="A158" s="218" t="s">
        <v>228</v>
      </c>
      <c r="B158" s="218"/>
      <c r="C158" s="218"/>
      <c r="D158" s="218"/>
      <c r="E158" s="218"/>
      <c r="F158" s="218"/>
      <c r="G158" s="218"/>
      <c r="H158" s="218"/>
      <c r="I158" s="218"/>
      <c r="K158"/>
      <c r="L158" s="218" t="s">
        <v>228</v>
      </c>
      <c r="M158" s="218"/>
      <c r="N158" s="218"/>
      <c r="O158" s="218"/>
      <c r="P158" s="218"/>
      <c r="Q158" s="218"/>
      <c r="R158" s="218"/>
      <c r="S158" s="218"/>
      <c r="T158" s="218"/>
      <c r="U158" s="212"/>
      <c r="V158"/>
      <c r="W158"/>
      <c r="X158"/>
      <c r="Y158"/>
      <c r="Z158"/>
      <c r="AA158"/>
      <c r="AB158"/>
    </row>
    <row r="159" spans="1:28" ht="15" customHeight="1" x14ac:dyDescent="0.25">
      <c r="K159"/>
      <c r="L159"/>
      <c r="M159"/>
      <c r="N159"/>
      <c r="O159"/>
      <c r="P159"/>
      <c r="Q159"/>
      <c r="R159"/>
      <c r="S159"/>
      <c r="T159"/>
      <c r="U159"/>
      <c r="V159"/>
      <c r="W159"/>
      <c r="X159"/>
      <c r="Y159"/>
      <c r="Z159"/>
      <c r="AA159"/>
      <c r="AB159"/>
    </row>
    <row r="160" spans="1:28" ht="15" x14ac:dyDescent="0.25">
      <c r="A160"/>
      <c r="B160"/>
      <c r="C160"/>
      <c r="D160"/>
      <c r="E160"/>
      <c r="F160"/>
      <c r="K160"/>
      <c r="L160"/>
      <c r="M160"/>
      <c r="N160"/>
      <c r="O160"/>
      <c r="P160"/>
      <c r="Q160"/>
      <c r="R160"/>
      <c r="S160"/>
      <c r="T160"/>
      <c r="U160"/>
      <c r="V160"/>
      <c r="W160"/>
      <c r="X160"/>
      <c r="Y160"/>
      <c r="Z160"/>
      <c r="AA160"/>
      <c r="AB160"/>
    </row>
    <row r="161" spans="1:28" ht="15" x14ac:dyDescent="0.25">
      <c r="A161"/>
      <c r="B161"/>
      <c r="C161"/>
      <c r="D161"/>
      <c r="E161"/>
      <c r="F161"/>
      <c r="K161"/>
      <c r="L161"/>
      <c r="M161"/>
      <c r="N161"/>
      <c r="O161"/>
      <c r="P161"/>
      <c r="Q161"/>
      <c r="R161"/>
      <c r="S161"/>
      <c r="T161"/>
      <c r="U161"/>
      <c r="V161"/>
      <c r="W161"/>
      <c r="X161"/>
      <c r="Y161"/>
      <c r="Z161"/>
      <c r="AA161"/>
      <c r="AB161"/>
    </row>
    <row r="162" spans="1:28" ht="15" x14ac:dyDescent="0.25">
      <c r="A162"/>
      <c r="B162"/>
      <c r="C162"/>
      <c r="D162"/>
      <c r="E162"/>
      <c r="F162"/>
      <c r="K162"/>
      <c r="L162"/>
      <c r="M162"/>
      <c r="N162"/>
      <c r="O162"/>
      <c r="P162"/>
      <c r="Q162"/>
      <c r="R162"/>
      <c r="S162"/>
      <c r="T162"/>
      <c r="U162"/>
      <c r="V162"/>
      <c r="W162"/>
      <c r="X162"/>
      <c r="Y162"/>
      <c r="Z162"/>
      <c r="AA162"/>
      <c r="AB162"/>
    </row>
    <row r="163" spans="1:28" ht="15" x14ac:dyDescent="0.25">
      <c r="A163"/>
      <c r="B163"/>
      <c r="C163"/>
      <c r="D163"/>
      <c r="E163"/>
      <c r="F163"/>
      <c r="K163"/>
      <c r="L163"/>
      <c r="M163"/>
      <c r="N163"/>
      <c r="O163"/>
      <c r="P163"/>
      <c r="Q163"/>
      <c r="R163"/>
      <c r="S163"/>
      <c r="T163"/>
      <c r="U163"/>
      <c r="V163"/>
      <c r="W163"/>
      <c r="X163"/>
      <c r="Y163"/>
      <c r="Z163"/>
      <c r="AA163"/>
      <c r="AB163"/>
    </row>
    <row r="164" spans="1:28" ht="15" x14ac:dyDescent="0.25">
      <c r="A164"/>
      <c r="B164"/>
      <c r="C164"/>
      <c r="D164"/>
      <c r="E164"/>
      <c r="F164"/>
      <c r="K164"/>
      <c r="L164"/>
      <c r="M164"/>
      <c r="N164"/>
      <c r="O164"/>
      <c r="P164"/>
      <c r="Q164"/>
      <c r="R164"/>
      <c r="S164"/>
      <c r="T164"/>
      <c r="U164"/>
      <c r="V164"/>
      <c r="W164"/>
      <c r="X164"/>
      <c r="Y164"/>
      <c r="Z164"/>
      <c r="AA164"/>
      <c r="AB164"/>
    </row>
    <row r="165" spans="1:28" s="44" customFormat="1" ht="15" x14ac:dyDescent="0.25">
      <c r="A165"/>
      <c r="B165"/>
      <c r="C165"/>
      <c r="D165"/>
      <c r="E165"/>
      <c r="F165"/>
      <c r="I165" s="186"/>
      <c r="K165"/>
      <c r="L165"/>
      <c r="M165"/>
      <c r="N165"/>
      <c r="O165"/>
      <c r="P165"/>
      <c r="Q165"/>
      <c r="R165"/>
      <c r="S165"/>
      <c r="T165"/>
      <c r="U165"/>
      <c r="V165"/>
      <c r="W165"/>
      <c r="X165"/>
      <c r="Y165"/>
      <c r="Z165"/>
      <c r="AA165"/>
      <c r="AB165"/>
    </row>
    <row r="166" spans="1:28" ht="15" x14ac:dyDescent="0.25">
      <c r="A166"/>
      <c r="B166"/>
      <c r="C166"/>
      <c r="D166"/>
      <c r="E166"/>
      <c r="F166"/>
      <c r="K166"/>
      <c r="L166"/>
      <c r="M166"/>
      <c r="N166"/>
      <c r="O166"/>
      <c r="P166"/>
      <c r="Q166"/>
      <c r="R166"/>
      <c r="S166"/>
      <c r="T166"/>
      <c r="U166"/>
      <c r="V166"/>
      <c r="W166"/>
      <c r="X166"/>
      <c r="Y166"/>
      <c r="Z166"/>
      <c r="AA166"/>
      <c r="AB166"/>
    </row>
    <row r="167" spans="1:28" s="44" customFormat="1" ht="15" x14ac:dyDescent="0.25">
      <c r="A167"/>
      <c r="B167"/>
      <c r="C167"/>
      <c r="D167"/>
      <c r="E167"/>
      <c r="F167"/>
      <c r="I167" s="186"/>
      <c r="K167"/>
      <c r="L167"/>
      <c r="M167"/>
      <c r="N167"/>
      <c r="O167"/>
      <c r="P167"/>
      <c r="Q167"/>
      <c r="R167"/>
      <c r="S167"/>
      <c r="T167"/>
      <c r="U167"/>
      <c r="V167"/>
      <c r="W167"/>
      <c r="X167"/>
      <c r="Y167"/>
      <c r="Z167"/>
      <c r="AA167"/>
      <c r="AB167"/>
    </row>
    <row r="168" spans="1:28" ht="15" x14ac:dyDescent="0.25">
      <c r="A168"/>
      <c r="B168"/>
      <c r="C168"/>
      <c r="D168"/>
      <c r="E168"/>
      <c r="F168"/>
      <c r="K168"/>
      <c r="L168"/>
      <c r="M168"/>
      <c r="N168"/>
      <c r="O168"/>
      <c r="P168"/>
      <c r="Q168"/>
      <c r="R168"/>
      <c r="S168"/>
      <c r="T168"/>
      <c r="U168"/>
      <c r="V168"/>
      <c r="W168"/>
      <c r="X168"/>
      <c r="Y168"/>
      <c r="Z168"/>
      <c r="AA168"/>
      <c r="AB168"/>
    </row>
    <row r="169" spans="1:28" s="44" customFormat="1" ht="15" x14ac:dyDescent="0.25">
      <c r="A169"/>
      <c r="B169"/>
      <c r="C169"/>
      <c r="D169"/>
      <c r="E169"/>
      <c r="F169"/>
      <c r="I169" s="186"/>
      <c r="K169"/>
      <c r="L169"/>
      <c r="M169"/>
      <c r="N169"/>
      <c r="O169"/>
      <c r="P169"/>
      <c r="Q169"/>
      <c r="R169"/>
      <c r="S169"/>
      <c r="T169"/>
      <c r="U169"/>
      <c r="V169"/>
      <c r="W169"/>
      <c r="X169"/>
      <c r="Y169"/>
      <c r="Z169"/>
      <c r="AA169"/>
      <c r="AB169"/>
    </row>
    <row r="170" spans="1:28" ht="15" x14ac:dyDescent="0.25">
      <c r="A170"/>
      <c r="B170"/>
      <c r="C170"/>
      <c r="D170"/>
      <c r="E170"/>
      <c r="F170"/>
      <c r="K170"/>
      <c r="L170"/>
      <c r="M170"/>
      <c r="N170"/>
      <c r="O170"/>
      <c r="P170"/>
      <c r="Q170"/>
      <c r="R170"/>
      <c r="S170"/>
      <c r="T170"/>
      <c r="U170"/>
      <c r="V170"/>
      <c r="W170"/>
      <c r="X170"/>
      <c r="Y170"/>
      <c r="Z170"/>
      <c r="AA170"/>
      <c r="AB170"/>
    </row>
    <row r="171" spans="1:28" s="44" customFormat="1" ht="15" x14ac:dyDescent="0.25">
      <c r="A171"/>
      <c r="B171"/>
      <c r="C171"/>
      <c r="D171"/>
      <c r="E171"/>
      <c r="F171"/>
      <c r="I171" s="186"/>
      <c r="K171"/>
      <c r="L171"/>
      <c r="M171"/>
      <c r="N171"/>
      <c r="O171"/>
      <c r="P171"/>
      <c r="Q171"/>
      <c r="R171"/>
      <c r="S171"/>
      <c r="T171"/>
      <c r="U171"/>
      <c r="V171"/>
      <c r="W171"/>
      <c r="X171"/>
      <c r="Y171"/>
      <c r="Z171"/>
      <c r="AA171"/>
      <c r="AB171"/>
    </row>
    <row r="172" spans="1:28" ht="15" x14ac:dyDescent="0.25">
      <c r="A172"/>
      <c r="B172"/>
      <c r="C172"/>
      <c r="D172"/>
      <c r="E172"/>
      <c r="F172"/>
      <c r="K172"/>
      <c r="L172"/>
      <c r="M172"/>
      <c r="N172"/>
      <c r="O172"/>
      <c r="P172"/>
      <c r="Q172"/>
      <c r="R172"/>
      <c r="S172"/>
      <c r="T172"/>
      <c r="U172"/>
      <c r="V172"/>
      <c r="W172"/>
      <c r="X172"/>
      <c r="Y172"/>
      <c r="Z172"/>
      <c r="AA172"/>
      <c r="AB172"/>
    </row>
    <row r="173" spans="1:28" s="44" customFormat="1" ht="15" x14ac:dyDescent="0.25">
      <c r="A173"/>
      <c r="B173"/>
      <c r="C173"/>
      <c r="D173"/>
      <c r="E173"/>
      <c r="F173"/>
      <c r="I173" s="186"/>
      <c r="K173"/>
      <c r="L173"/>
      <c r="M173"/>
      <c r="N173"/>
      <c r="O173"/>
      <c r="P173"/>
      <c r="Q173"/>
      <c r="R173"/>
      <c r="S173"/>
      <c r="T173"/>
      <c r="U173"/>
      <c r="V173"/>
      <c r="W173"/>
      <c r="X173"/>
      <c r="Y173"/>
      <c r="Z173"/>
      <c r="AA173"/>
      <c r="AB173"/>
    </row>
    <row r="174" spans="1:28" ht="15" x14ac:dyDescent="0.25">
      <c r="A174"/>
      <c r="B174"/>
      <c r="C174"/>
      <c r="D174"/>
      <c r="E174"/>
      <c r="F174"/>
      <c r="K174"/>
      <c r="L174"/>
      <c r="M174"/>
      <c r="N174"/>
      <c r="O174"/>
      <c r="P174"/>
      <c r="Q174"/>
      <c r="R174"/>
      <c r="S174"/>
      <c r="T174"/>
      <c r="U174"/>
      <c r="V174"/>
      <c r="W174"/>
      <c r="X174"/>
      <c r="Y174"/>
      <c r="Z174"/>
      <c r="AA174"/>
      <c r="AB174"/>
    </row>
    <row r="175" spans="1:28" s="44" customFormat="1" ht="15" x14ac:dyDescent="0.25">
      <c r="A175"/>
      <c r="B175"/>
      <c r="C175"/>
      <c r="D175"/>
      <c r="E175"/>
      <c r="F175"/>
      <c r="I175" s="186"/>
      <c r="K175"/>
      <c r="L175"/>
      <c r="M175"/>
      <c r="N175"/>
      <c r="O175"/>
      <c r="P175"/>
      <c r="Q175"/>
      <c r="R175"/>
      <c r="S175"/>
      <c r="T175"/>
      <c r="U175"/>
      <c r="V175"/>
      <c r="W175"/>
      <c r="X175"/>
      <c r="Y175"/>
      <c r="Z175"/>
      <c r="AA175"/>
      <c r="AB175"/>
    </row>
    <row r="176" spans="1:28" ht="15" x14ac:dyDescent="0.25">
      <c r="A176"/>
      <c r="B176"/>
      <c r="C176"/>
      <c r="D176"/>
      <c r="E176"/>
      <c r="F176"/>
      <c r="K176"/>
      <c r="L176"/>
      <c r="M176"/>
      <c r="N176"/>
      <c r="O176"/>
      <c r="P176"/>
      <c r="Q176"/>
      <c r="R176"/>
      <c r="S176"/>
      <c r="T176"/>
      <c r="U176"/>
      <c r="V176"/>
      <c r="W176"/>
      <c r="X176"/>
      <c r="Y176"/>
      <c r="Z176"/>
      <c r="AA176"/>
      <c r="AB176"/>
    </row>
    <row r="177" spans="1:28" s="44" customFormat="1" ht="15" x14ac:dyDescent="0.25">
      <c r="A177"/>
      <c r="B177"/>
      <c r="C177"/>
      <c r="D177"/>
      <c r="E177"/>
      <c r="F177"/>
      <c r="I177" s="186"/>
      <c r="K177"/>
      <c r="L177"/>
      <c r="M177"/>
      <c r="N177"/>
      <c r="O177"/>
      <c r="P177"/>
      <c r="Q177"/>
      <c r="R177"/>
      <c r="S177"/>
      <c r="T177"/>
      <c r="U177"/>
      <c r="V177"/>
      <c r="W177"/>
      <c r="X177"/>
      <c r="Y177"/>
      <c r="Z177"/>
      <c r="AA177"/>
      <c r="AB177"/>
    </row>
    <row r="178" spans="1:28" ht="15" x14ac:dyDescent="0.25">
      <c r="A178"/>
      <c r="B178"/>
      <c r="C178"/>
      <c r="D178"/>
      <c r="E178"/>
      <c r="F178"/>
      <c r="K178"/>
      <c r="L178"/>
      <c r="M178"/>
      <c r="N178"/>
      <c r="O178"/>
      <c r="P178"/>
      <c r="Q178"/>
      <c r="R178"/>
      <c r="S178"/>
      <c r="T178"/>
      <c r="U178"/>
      <c r="V178"/>
      <c r="W178"/>
      <c r="X178"/>
      <c r="Y178"/>
      <c r="Z178"/>
      <c r="AA178"/>
      <c r="AB178"/>
    </row>
    <row r="179" spans="1:28" s="44" customFormat="1" ht="15" x14ac:dyDescent="0.25">
      <c r="A179"/>
      <c r="B179"/>
      <c r="C179"/>
      <c r="D179"/>
      <c r="E179"/>
      <c r="F179"/>
      <c r="I179" s="186"/>
      <c r="K179"/>
      <c r="L179"/>
      <c r="M179"/>
      <c r="N179"/>
      <c r="O179"/>
      <c r="P179"/>
      <c r="Q179"/>
      <c r="R179"/>
      <c r="S179"/>
      <c r="T179"/>
      <c r="U179"/>
      <c r="V179"/>
      <c r="W179"/>
      <c r="X179"/>
      <c r="Y179"/>
      <c r="Z179"/>
      <c r="AA179"/>
      <c r="AB179"/>
    </row>
    <row r="180" spans="1:28" ht="15" x14ac:dyDescent="0.25">
      <c r="A180"/>
      <c r="B180"/>
      <c r="C180"/>
      <c r="D180"/>
      <c r="E180"/>
      <c r="F180"/>
      <c r="K180"/>
      <c r="L180"/>
      <c r="M180"/>
      <c r="N180"/>
      <c r="O180"/>
      <c r="P180"/>
      <c r="Q180"/>
      <c r="R180"/>
      <c r="S180"/>
      <c r="T180"/>
      <c r="U180"/>
      <c r="V180"/>
      <c r="W180"/>
      <c r="X180"/>
      <c r="Y180"/>
      <c r="Z180"/>
      <c r="AA180"/>
      <c r="AB180"/>
    </row>
    <row r="181" spans="1:28" s="44" customFormat="1" ht="15" x14ac:dyDescent="0.25">
      <c r="A181"/>
      <c r="B181"/>
      <c r="C181"/>
      <c r="D181"/>
      <c r="E181"/>
      <c r="F181"/>
      <c r="I181" s="186"/>
      <c r="K181"/>
      <c r="L181"/>
      <c r="M181"/>
      <c r="N181"/>
      <c r="O181"/>
      <c r="P181"/>
      <c r="Q181"/>
      <c r="R181"/>
      <c r="S181"/>
      <c r="T181"/>
      <c r="U181"/>
      <c r="V181"/>
      <c r="W181"/>
      <c r="X181"/>
      <c r="Y181"/>
      <c r="Z181"/>
      <c r="AA181"/>
      <c r="AB181"/>
    </row>
    <row r="182" spans="1:28" ht="15" x14ac:dyDescent="0.25">
      <c r="A182"/>
      <c r="B182"/>
      <c r="C182"/>
      <c r="D182"/>
      <c r="E182"/>
      <c r="F182"/>
      <c r="K182"/>
      <c r="L182"/>
      <c r="M182"/>
      <c r="N182"/>
      <c r="O182"/>
      <c r="P182"/>
      <c r="Q182"/>
      <c r="R182"/>
      <c r="S182"/>
      <c r="T182"/>
      <c r="U182"/>
      <c r="V182"/>
      <c r="W182"/>
      <c r="X182"/>
      <c r="Y182"/>
      <c r="Z182"/>
      <c r="AA182"/>
      <c r="AB182"/>
    </row>
    <row r="183" spans="1:28" s="44" customFormat="1" ht="15" x14ac:dyDescent="0.25">
      <c r="A183"/>
      <c r="B183"/>
      <c r="C183"/>
      <c r="D183"/>
      <c r="E183"/>
      <c r="F183"/>
      <c r="I183" s="186"/>
      <c r="K183"/>
      <c r="L183"/>
      <c r="M183"/>
      <c r="N183"/>
      <c r="O183"/>
      <c r="P183"/>
      <c r="Q183"/>
      <c r="R183"/>
      <c r="S183"/>
      <c r="T183"/>
      <c r="U183"/>
      <c r="V183"/>
      <c r="W183"/>
      <c r="X183"/>
      <c r="Y183"/>
      <c r="Z183"/>
      <c r="AA183"/>
      <c r="AB183"/>
    </row>
    <row r="184" spans="1:28" ht="15" x14ac:dyDescent="0.25">
      <c r="A184"/>
      <c r="B184"/>
      <c r="C184"/>
      <c r="D184"/>
      <c r="E184"/>
      <c r="F184"/>
      <c r="K184"/>
      <c r="L184"/>
      <c r="M184"/>
      <c r="N184"/>
      <c r="O184"/>
      <c r="P184"/>
      <c r="Q184"/>
      <c r="R184"/>
      <c r="S184"/>
      <c r="T184"/>
      <c r="U184"/>
      <c r="V184"/>
      <c r="W184"/>
      <c r="X184"/>
      <c r="Y184"/>
      <c r="Z184"/>
      <c r="AA184"/>
      <c r="AB184"/>
    </row>
    <row r="185" spans="1:28" s="44" customFormat="1" ht="15" x14ac:dyDescent="0.25">
      <c r="A185"/>
      <c r="B185"/>
      <c r="C185"/>
      <c r="D185"/>
      <c r="E185"/>
      <c r="F185"/>
      <c r="I185" s="186"/>
      <c r="K185"/>
      <c r="L185"/>
      <c r="M185"/>
      <c r="N185"/>
      <c r="O185"/>
      <c r="P185"/>
      <c r="Q185"/>
      <c r="R185"/>
      <c r="S185"/>
      <c r="T185"/>
      <c r="U185"/>
      <c r="V185"/>
      <c r="W185"/>
      <c r="X185"/>
      <c r="Y185"/>
      <c r="Z185"/>
      <c r="AA185"/>
      <c r="AB185"/>
    </row>
    <row r="186" spans="1:28" ht="15" x14ac:dyDescent="0.25">
      <c r="A186"/>
      <c r="B186"/>
      <c r="C186"/>
      <c r="D186"/>
      <c r="E186"/>
      <c r="F186"/>
      <c r="K186"/>
      <c r="L186"/>
      <c r="M186"/>
      <c r="N186"/>
      <c r="O186"/>
      <c r="P186"/>
      <c r="Q186"/>
      <c r="R186"/>
      <c r="S186"/>
      <c r="T186"/>
      <c r="U186"/>
      <c r="V186"/>
      <c r="W186"/>
      <c r="X186"/>
      <c r="Y186"/>
      <c r="Z186"/>
      <c r="AA186"/>
      <c r="AB186"/>
    </row>
    <row r="187" spans="1:28" s="44" customFormat="1" ht="15" x14ac:dyDescent="0.25">
      <c r="A187"/>
      <c r="B187"/>
      <c r="C187"/>
      <c r="D187"/>
      <c r="E187"/>
      <c r="F187"/>
      <c r="I187" s="186"/>
      <c r="K187"/>
      <c r="L187"/>
      <c r="M187"/>
      <c r="N187"/>
      <c r="O187"/>
      <c r="P187"/>
      <c r="Q187"/>
      <c r="R187"/>
      <c r="S187"/>
      <c r="T187"/>
      <c r="U187"/>
      <c r="V187"/>
      <c r="W187"/>
      <c r="X187"/>
      <c r="Y187"/>
      <c r="Z187"/>
      <c r="AA187"/>
      <c r="AB187"/>
    </row>
    <row r="188" spans="1:28" ht="15" x14ac:dyDescent="0.25">
      <c r="A188"/>
      <c r="B188"/>
      <c r="C188"/>
      <c r="D188"/>
      <c r="E188"/>
      <c r="F188"/>
      <c r="K188"/>
      <c r="L188"/>
      <c r="M188"/>
      <c r="N188"/>
      <c r="O188"/>
      <c r="P188"/>
      <c r="Q188"/>
      <c r="R188"/>
      <c r="S188"/>
      <c r="T188"/>
      <c r="U188"/>
      <c r="V188"/>
      <c r="W188"/>
      <c r="X188"/>
      <c r="Y188"/>
      <c r="Z188"/>
      <c r="AA188"/>
      <c r="AB188"/>
    </row>
    <row r="189" spans="1:28" s="44" customFormat="1" ht="15" x14ac:dyDescent="0.25">
      <c r="A189"/>
      <c r="B189"/>
      <c r="C189"/>
      <c r="D189"/>
      <c r="E189"/>
      <c r="F189"/>
      <c r="I189" s="186"/>
      <c r="K189"/>
      <c r="L189"/>
      <c r="M189"/>
      <c r="N189"/>
      <c r="O189"/>
      <c r="P189"/>
      <c r="Q189"/>
      <c r="R189"/>
      <c r="S189"/>
      <c r="T189"/>
      <c r="U189"/>
      <c r="V189"/>
      <c r="W189"/>
      <c r="X189"/>
      <c r="Y189"/>
      <c r="Z189"/>
      <c r="AA189"/>
      <c r="AB189"/>
    </row>
    <row r="190" spans="1:28" ht="15" x14ac:dyDescent="0.25">
      <c r="A190"/>
      <c r="B190"/>
      <c r="C190"/>
      <c r="D190"/>
      <c r="E190"/>
      <c r="F190"/>
      <c r="K190"/>
      <c r="L190"/>
      <c r="M190"/>
      <c r="N190"/>
      <c r="O190"/>
      <c r="P190"/>
      <c r="Q190"/>
      <c r="R190"/>
      <c r="S190"/>
      <c r="T190"/>
      <c r="U190"/>
      <c r="V190"/>
      <c r="W190"/>
      <c r="X190"/>
      <c r="Y190"/>
      <c r="Z190"/>
      <c r="AA190"/>
      <c r="AB190"/>
    </row>
    <row r="191" spans="1:28" s="44" customFormat="1" ht="15" x14ac:dyDescent="0.25">
      <c r="A191"/>
      <c r="B191"/>
      <c r="C191"/>
      <c r="D191"/>
      <c r="E191"/>
      <c r="F191"/>
      <c r="I191" s="186"/>
      <c r="K191"/>
      <c r="L191"/>
      <c r="M191"/>
      <c r="N191"/>
      <c r="O191"/>
      <c r="P191"/>
      <c r="Q191"/>
      <c r="R191"/>
      <c r="S191"/>
      <c r="T191"/>
      <c r="U191"/>
      <c r="V191"/>
      <c r="W191"/>
      <c r="X191"/>
      <c r="Y191"/>
      <c r="Z191"/>
      <c r="AA191"/>
      <c r="AB191"/>
    </row>
    <row r="192" spans="1:28" ht="15" x14ac:dyDescent="0.25">
      <c r="A192"/>
      <c r="B192"/>
      <c r="C192"/>
      <c r="D192"/>
      <c r="E192"/>
      <c r="F192"/>
      <c r="K192"/>
      <c r="L192"/>
      <c r="M192"/>
      <c r="N192"/>
      <c r="O192"/>
      <c r="P192"/>
      <c r="Q192"/>
      <c r="R192"/>
      <c r="S192"/>
      <c r="T192"/>
      <c r="U192"/>
      <c r="V192"/>
      <c r="W192"/>
      <c r="X192"/>
      <c r="Y192"/>
      <c r="Z192"/>
      <c r="AA192"/>
      <c r="AB192"/>
    </row>
    <row r="193" spans="1:28" s="44" customFormat="1" ht="15" x14ac:dyDescent="0.25">
      <c r="A193"/>
      <c r="B193"/>
      <c r="C193"/>
      <c r="D193"/>
      <c r="E193"/>
      <c r="F193"/>
      <c r="I193" s="186"/>
      <c r="K193"/>
      <c r="L193"/>
      <c r="M193"/>
      <c r="N193"/>
      <c r="O193"/>
      <c r="P193"/>
      <c r="Q193"/>
      <c r="R193"/>
      <c r="S193"/>
      <c r="T193"/>
      <c r="U193"/>
      <c r="V193"/>
      <c r="W193"/>
      <c r="X193"/>
      <c r="Y193"/>
      <c r="Z193"/>
      <c r="AA193"/>
      <c r="AB193"/>
    </row>
    <row r="194" spans="1:28" ht="15" x14ac:dyDescent="0.25">
      <c r="A194"/>
      <c r="B194"/>
      <c r="C194"/>
      <c r="D194"/>
      <c r="E194"/>
      <c r="F194"/>
      <c r="K194"/>
      <c r="L194"/>
      <c r="M194"/>
      <c r="N194"/>
      <c r="O194"/>
      <c r="P194"/>
      <c r="Q194"/>
      <c r="R194"/>
      <c r="S194"/>
      <c r="T194"/>
      <c r="U194"/>
      <c r="V194"/>
      <c r="W194"/>
      <c r="X194"/>
      <c r="Y194"/>
      <c r="Z194"/>
      <c r="AA194"/>
      <c r="AB194"/>
    </row>
    <row r="195" spans="1:28" s="44" customFormat="1" ht="15" x14ac:dyDescent="0.25">
      <c r="A195"/>
      <c r="B195"/>
      <c r="C195"/>
      <c r="D195"/>
      <c r="E195"/>
      <c r="F195"/>
      <c r="I195" s="186"/>
      <c r="K195"/>
      <c r="L195"/>
      <c r="M195"/>
      <c r="N195"/>
      <c r="O195"/>
      <c r="P195"/>
      <c r="Q195"/>
      <c r="R195"/>
      <c r="S195"/>
      <c r="T195"/>
      <c r="U195"/>
      <c r="V195"/>
      <c r="W195"/>
      <c r="X195"/>
      <c r="Y195"/>
      <c r="Z195"/>
      <c r="AA195"/>
      <c r="AB195"/>
    </row>
    <row r="196" spans="1:28" s="44" customFormat="1" ht="15" x14ac:dyDescent="0.25">
      <c r="A196"/>
      <c r="B196"/>
      <c r="C196"/>
      <c r="D196"/>
      <c r="E196"/>
      <c r="F196"/>
      <c r="I196" s="186"/>
      <c r="K196"/>
      <c r="L196"/>
      <c r="M196"/>
      <c r="N196"/>
      <c r="O196"/>
      <c r="P196"/>
      <c r="Q196"/>
      <c r="R196"/>
      <c r="S196"/>
      <c r="T196"/>
      <c r="U196"/>
      <c r="V196"/>
      <c r="W196"/>
      <c r="X196"/>
      <c r="Y196"/>
      <c r="Z196"/>
      <c r="AA196"/>
      <c r="AB196"/>
    </row>
    <row r="197" spans="1:28" s="44" customFormat="1" ht="15" x14ac:dyDescent="0.25">
      <c r="A197"/>
      <c r="B197"/>
      <c r="C197"/>
      <c r="D197"/>
      <c r="E197"/>
      <c r="F197"/>
      <c r="I197" s="186"/>
      <c r="K197"/>
      <c r="L197"/>
      <c r="M197"/>
      <c r="N197"/>
      <c r="O197"/>
      <c r="P197"/>
      <c r="Q197"/>
      <c r="R197"/>
      <c r="S197"/>
      <c r="T197"/>
      <c r="U197"/>
      <c r="V197"/>
      <c r="W197"/>
      <c r="X197"/>
      <c r="Y197"/>
      <c r="Z197"/>
      <c r="AA197"/>
      <c r="AB197"/>
    </row>
    <row r="198" spans="1:28" ht="13.9" customHeight="1" x14ac:dyDescent="0.25">
      <c r="A198"/>
      <c r="B198"/>
      <c r="C198"/>
      <c r="D198"/>
      <c r="E198"/>
      <c r="F198"/>
      <c r="K198"/>
      <c r="L198"/>
      <c r="M198"/>
      <c r="N198"/>
      <c r="O198"/>
      <c r="P198"/>
      <c r="Q198"/>
      <c r="R198"/>
      <c r="S198"/>
      <c r="T198"/>
      <c r="U198"/>
      <c r="V198"/>
      <c r="W198"/>
      <c r="X198"/>
      <c r="Y198"/>
      <c r="Z198"/>
      <c r="AA198"/>
      <c r="AB198"/>
    </row>
    <row r="199" spans="1:28" ht="15" x14ac:dyDescent="0.25">
      <c r="A199"/>
      <c r="B199"/>
      <c r="C199"/>
      <c r="D199"/>
      <c r="E199"/>
      <c r="F199"/>
      <c r="K199"/>
      <c r="L199"/>
      <c r="M199"/>
      <c r="N199"/>
      <c r="O199"/>
      <c r="P199"/>
      <c r="Q199"/>
      <c r="R199"/>
      <c r="S199"/>
      <c r="T199"/>
      <c r="U199"/>
      <c r="V199"/>
      <c r="W199"/>
      <c r="X199"/>
      <c r="Y199"/>
      <c r="Z199"/>
      <c r="AA199"/>
      <c r="AB199"/>
    </row>
    <row r="200" spans="1:28" s="44" customFormat="1" ht="15" x14ac:dyDescent="0.25">
      <c r="A200"/>
      <c r="B200"/>
      <c r="C200"/>
      <c r="D200"/>
      <c r="E200"/>
      <c r="F200"/>
      <c r="I200" s="186"/>
      <c r="K200"/>
      <c r="L200"/>
      <c r="M200"/>
      <c r="N200"/>
      <c r="O200"/>
      <c r="P200"/>
      <c r="Q200"/>
      <c r="R200"/>
      <c r="S200"/>
      <c r="T200"/>
      <c r="U200"/>
      <c r="V200"/>
      <c r="W200"/>
      <c r="X200"/>
      <c r="Y200"/>
      <c r="Z200"/>
      <c r="AA200"/>
      <c r="AB200"/>
    </row>
    <row r="201" spans="1:28" ht="15" x14ac:dyDescent="0.25">
      <c r="A201"/>
      <c r="B201"/>
      <c r="C201"/>
      <c r="D201"/>
      <c r="E201"/>
      <c r="F201"/>
      <c r="K201"/>
      <c r="L201"/>
      <c r="M201"/>
      <c r="N201"/>
      <c r="O201"/>
      <c r="P201"/>
      <c r="Q201"/>
      <c r="R201"/>
      <c r="S201"/>
      <c r="T201"/>
      <c r="U201"/>
      <c r="V201"/>
      <c r="W201"/>
      <c r="X201"/>
      <c r="Y201"/>
      <c r="Z201"/>
      <c r="AA201"/>
      <c r="AB201"/>
    </row>
    <row r="202" spans="1:28" s="44" customFormat="1" ht="15" x14ac:dyDescent="0.25">
      <c r="A202"/>
      <c r="B202"/>
      <c r="C202"/>
      <c r="D202"/>
      <c r="E202"/>
      <c r="F202"/>
      <c r="I202" s="186"/>
      <c r="K202"/>
      <c r="L202"/>
      <c r="M202"/>
      <c r="N202"/>
      <c r="O202"/>
      <c r="P202"/>
      <c r="Q202"/>
      <c r="R202"/>
      <c r="S202"/>
      <c r="T202"/>
      <c r="U202"/>
      <c r="V202"/>
      <c r="W202"/>
      <c r="X202"/>
      <c r="Y202"/>
      <c r="Z202"/>
      <c r="AA202"/>
      <c r="AB202"/>
    </row>
    <row r="203" spans="1:28" ht="15" x14ac:dyDescent="0.25">
      <c r="A203"/>
      <c r="B203"/>
      <c r="C203"/>
      <c r="D203"/>
      <c r="E203"/>
      <c r="F203"/>
      <c r="K203"/>
      <c r="L203"/>
      <c r="M203"/>
      <c r="N203"/>
      <c r="O203"/>
      <c r="P203"/>
      <c r="Q203"/>
      <c r="R203"/>
      <c r="S203"/>
      <c r="T203"/>
      <c r="U203"/>
      <c r="V203"/>
      <c r="W203"/>
      <c r="X203"/>
      <c r="Y203"/>
      <c r="Z203"/>
      <c r="AA203"/>
      <c r="AB203"/>
    </row>
    <row r="204" spans="1:28" s="44" customFormat="1" ht="15" x14ac:dyDescent="0.25">
      <c r="A204"/>
      <c r="B204"/>
      <c r="C204"/>
      <c r="D204"/>
      <c r="E204"/>
      <c r="F204"/>
      <c r="I204" s="186"/>
      <c r="K204"/>
      <c r="L204"/>
      <c r="M204"/>
      <c r="N204"/>
      <c r="O204"/>
      <c r="P204"/>
      <c r="Q204"/>
      <c r="R204"/>
      <c r="S204"/>
      <c r="T204"/>
      <c r="U204"/>
      <c r="V204"/>
      <c r="W204"/>
      <c r="X204"/>
      <c r="Y204"/>
      <c r="Z204"/>
      <c r="AA204"/>
      <c r="AB204"/>
    </row>
    <row r="205" spans="1:28" ht="15" x14ac:dyDescent="0.25">
      <c r="A205"/>
      <c r="B205"/>
      <c r="C205"/>
      <c r="D205"/>
      <c r="E205"/>
      <c r="F205"/>
      <c r="K205"/>
      <c r="L205"/>
      <c r="M205"/>
      <c r="N205"/>
      <c r="O205"/>
      <c r="P205"/>
      <c r="Q205"/>
      <c r="R205"/>
      <c r="S205"/>
      <c r="T205"/>
      <c r="U205"/>
      <c r="V205"/>
      <c r="W205"/>
      <c r="X205"/>
      <c r="Y205"/>
      <c r="Z205"/>
      <c r="AA205"/>
      <c r="AB205"/>
    </row>
    <row r="206" spans="1:28" s="44" customFormat="1" ht="15" x14ac:dyDescent="0.25">
      <c r="A206"/>
      <c r="B206"/>
      <c r="C206"/>
      <c r="D206"/>
      <c r="E206"/>
      <c r="F206"/>
      <c r="I206" s="186"/>
      <c r="K206"/>
      <c r="L206"/>
      <c r="M206"/>
      <c r="N206"/>
      <c r="O206"/>
      <c r="P206"/>
      <c r="Q206"/>
      <c r="R206"/>
      <c r="S206"/>
      <c r="T206"/>
      <c r="U206"/>
      <c r="V206"/>
      <c r="W206"/>
      <c r="X206"/>
      <c r="Y206"/>
      <c r="Z206"/>
      <c r="AA206"/>
      <c r="AB206"/>
    </row>
    <row r="207" spans="1:28" ht="15" x14ac:dyDescent="0.25">
      <c r="A207"/>
      <c r="B207"/>
      <c r="C207"/>
      <c r="D207"/>
      <c r="E207"/>
      <c r="F207"/>
      <c r="K207"/>
      <c r="L207"/>
      <c r="M207"/>
      <c r="N207"/>
      <c r="O207"/>
      <c r="P207"/>
      <c r="Q207"/>
      <c r="R207"/>
      <c r="S207"/>
      <c r="T207"/>
      <c r="U207"/>
      <c r="V207"/>
      <c r="W207"/>
      <c r="X207"/>
      <c r="Y207"/>
      <c r="Z207"/>
      <c r="AA207"/>
      <c r="AB207"/>
    </row>
    <row r="208" spans="1:28" s="44" customFormat="1" ht="15" x14ac:dyDescent="0.25">
      <c r="A208"/>
      <c r="B208"/>
      <c r="C208"/>
      <c r="D208"/>
      <c r="E208"/>
      <c r="F208"/>
      <c r="I208" s="186"/>
      <c r="K208"/>
      <c r="L208"/>
      <c r="M208"/>
      <c r="N208"/>
      <c r="O208"/>
      <c r="P208"/>
      <c r="Q208"/>
      <c r="R208"/>
      <c r="S208"/>
      <c r="T208"/>
      <c r="U208"/>
      <c r="V208"/>
      <c r="W208"/>
      <c r="X208"/>
      <c r="Y208"/>
      <c r="Z208"/>
      <c r="AA208"/>
      <c r="AB208"/>
    </row>
    <row r="209" spans="1:28" ht="15" x14ac:dyDescent="0.25">
      <c r="A209"/>
      <c r="B209"/>
      <c r="C209"/>
      <c r="D209"/>
      <c r="E209"/>
      <c r="F209"/>
      <c r="K209"/>
      <c r="L209"/>
      <c r="M209"/>
      <c r="N209"/>
      <c r="O209"/>
      <c r="P209"/>
      <c r="Q209"/>
      <c r="R209"/>
      <c r="S209"/>
      <c r="T209"/>
      <c r="U209"/>
      <c r="V209"/>
      <c r="W209"/>
      <c r="X209"/>
      <c r="Y209"/>
      <c r="Z209"/>
      <c r="AA209"/>
      <c r="AB209"/>
    </row>
    <row r="210" spans="1:28" s="44" customFormat="1" ht="15" x14ac:dyDescent="0.25">
      <c r="A210"/>
      <c r="B210"/>
      <c r="C210"/>
      <c r="D210"/>
      <c r="E210"/>
      <c r="F210"/>
      <c r="I210" s="186"/>
      <c r="K210"/>
      <c r="L210"/>
      <c r="M210"/>
      <c r="N210"/>
      <c r="O210"/>
      <c r="P210"/>
      <c r="Q210"/>
      <c r="R210"/>
      <c r="S210"/>
      <c r="T210"/>
      <c r="U210"/>
      <c r="V210"/>
      <c r="W210"/>
      <c r="X210"/>
      <c r="Y210"/>
      <c r="Z210"/>
      <c r="AA210"/>
      <c r="AB210"/>
    </row>
    <row r="211" spans="1:28" ht="15" x14ac:dyDescent="0.25">
      <c r="A211"/>
      <c r="B211"/>
      <c r="C211"/>
      <c r="D211"/>
      <c r="E211"/>
      <c r="F211"/>
      <c r="K211"/>
      <c r="L211"/>
      <c r="M211"/>
      <c r="N211"/>
      <c r="O211"/>
      <c r="P211"/>
      <c r="Q211"/>
      <c r="R211"/>
      <c r="S211"/>
      <c r="T211"/>
      <c r="U211"/>
      <c r="V211"/>
      <c r="W211"/>
      <c r="X211"/>
      <c r="Y211"/>
      <c r="Z211"/>
      <c r="AA211"/>
      <c r="AB211"/>
    </row>
    <row r="212" spans="1:28" s="44" customFormat="1" ht="15" x14ac:dyDescent="0.25">
      <c r="A212"/>
      <c r="B212"/>
      <c r="C212"/>
      <c r="D212"/>
      <c r="E212"/>
      <c r="F212"/>
      <c r="I212" s="186"/>
      <c r="K212"/>
      <c r="L212"/>
      <c r="M212"/>
      <c r="N212"/>
      <c r="O212"/>
      <c r="P212"/>
      <c r="Q212"/>
      <c r="R212"/>
      <c r="S212"/>
      <c r="T212"/>
      <c r="U212"/>
      <c r="V212"/>
      <c r="W212"/>
      <c r="X212"/>
      <c r="Y212"/>
      <c r="Z212"/>
      <c r="AA212"/>
      <c r="AB212"/>
    </row>
    <row r="213" spans="1:28" ht="15" x14ac:dyDescent="0.25">
      <c r="A213"/>
      <c r="B213"/>
      <c r="C213"/>
      <c r="D213"/>
      <c r="E213"/>
      <c r="F213"/>
      <c r="K213"/>
      <c r="L213"/>
      <c r="M213"/>
      <c r="N213"/>
      <c r="O213"/>
      <c r="P213"/>
      <c r="Q213"/>
      <c r="R213"/>
      <c r="S213"/>
      <c r="T213"/>
      <c r="U213"/>
      <c r="V213"/>
      <c r="W213"/>
      <c r="X213"/>
      <c r="Y213"/>
      <c r="Z213"/>
      <c r="AA213"/>
      <c r="AB213"/>
    </row>
    <row r="214" spans="1:28" s="44" customFormat="1" ht="15" x14ac:dyDescent="0.25">
      <c r="A214"/>
      <c r="B214"/>
      <c r="C214"/>
      <c r="D214"/>
      <c r="E214"/>
      <c r="F214"/>
      <c r="I214" s="186"/>
      <c r="K214"/>
      <c r="L214"/>
      <c r="M214"/>
      <c r="N214"/>
      <c r="O214"/>
      <c r="P214"/>
      <c r="Q214"/>
      <c r="R214"/>
      <c r="S214"/>
      <c r="T214"/>
      <c r="U214"/>
      <c r="V214"/>
      <c r="W214"/>
      <c r="X214"/>
      <c r="Y214"/>
      <c r="Z214"/>
      <c r="AA214"/>
      <c r="AB214"/>
    </row>
    <row r="215" spans="1:28" ht="15" x14ac:dyDescent="0.25">
      <c r="A215"/>
      <c r="B215"/>
      <c r="C215"/>
      <c r="D215"/>
      <c r="E215"/>
      <c r="F215"/>
      <c r="K215"/>
      <c r="L215"/>
      <c r="M215"/>
      <c r="N215"/>
      <c r="O215"/>
      <c r="P215"/>
      <c r="Q215"/>
      <c r="R215"/>
      <c r="S215"/>
      <c r="T215"/>
      <c r="U215"/>
      <c r="V215"/>
      <c r="W215"/>
      <c r="X215"/>
      <c r="Y215"/>
      <c r="Z215"/>
      <c r="AA215"/>
      <c r="AB215"/>
    </row>
    <row r="216" spans="1:28" s="44" customFormat="1" ht="15" x14ac:dyDescent="0.25">
      <c r="A216"/>
      <c r="B216"/>
      <c r="C216"/>
      <c r="D216"/>
      <c r="E216"/>
      <c r="F216"/>
      <c r="I216" s="186"/>
      <c r="K216"/>
      <c r="L216"/>
      <c r="M216"/>
      <c r="N216"/>
      <c r="O216"/>
      <c r="P216"/>
      <c r="Q216"/>
      <c r="R216"/>
      <c r="S216"/>
      <c r="T216"/>
      <c r="U216"/>
      <c r="V216"/>
      <c r="W216"/>
      <c r="X216"/>
      <c r="Y216"/>
      <c r="Z216"/>
      <c r="AA216"/>
      <c r="AB216"/>
    </row>
    <row r="217" spans="1:28" ht="15" x14ac:dyDescent="0.25">
      <c r="A217"/>
      <c r="B217"/>
      <c r="C217"/>
      <c r="D217"/>
      <c r="E217"/>
      <c r="F217"/>
      <c r="K217"/>
      <c r="L217"/>
      <c r="M217"/>
      <c r="N217"/>
      <c r="O217"/>
      <c r="P217"/>
      <c r="Q217"/>
      <c r="R217"/>
      <c r="S217"/>
      <c r="T217"/>
      <c r="U217"/>
      <c r="V217"/>
      <c r="W217"/>
      <c r="X217"/>
      <c r="Y217"/>
      <c r="Z217"/>
      <c r="AA217"/>
      <c r="AB217"/>
    </row>
    <row r="218" spans="1:28" s="44" customFormat="1" ht="15" x14ac:dyDescent="0.25">
      <c r="A218"/>
      <c r="B218"/>
      <c r="C218"/>
      <c r="D218"/>
      <c r="E218"/>
      <c r="F218"/>
      <c r="I218" s="186"/>
      <c r="K218"/>
      <c r="L218"/>
      <c r="M218"/>
      <c r="N218"/>
      <c r="O218"/>
      <c r="P218"/>
      <c r="Q218"/>
      <c r="R218"/>
      <c r="S218"/>
      <c r="T218"/>
      <c r="U218"/>
      <c r="V218"/>
      <c r="W218"/>
      <c r="X218"/>
      <c r="Y218"/>
      <c r="Z218"/>
      <c r="AA218"/>
      <c r="AB218"/>
    </row>
    <row r="219" spans="1:28" ht="15" x14ac:dyDescent="0.25">
      <c r="A219"/>
      <c r="B219"/>
      <c r="C219"/>
      <c r="D219"/>
      <c r="E219"/>
      <c r="F219"/>
      <c r="K219"/>
      <c r="L219"/>
      <c r="M219"/>
      <c r="N219"/>
      <c r="O219"/>
      <c r="P219"/>
      <c r="Q219"/>
      <c r="R219"/>
      <c r="S219"/>
      <c r="T219"/>
      <c r="U219"/>
      <c r="V219"/>
      <c r="W219"/>
      <c r="X219"/>
      <c r="Y219"/>
      <c r="Z219"/>
      <c r="AA219"/>
      <c r="AB219"/>
    </row>
    <row r="220" spans="1:28" s="44" customFormat="1" ht="15" x14ac:dyDescent="0.25">
      <c r="A220"/>
      <c r="B220"/>
      <c r="C220"/>
      <c r="D220"/>
      <c r="E220"/>
      <c r="F220"/>
      <c r="I220" s="186"/>
      <c r="K220"/>
      <c r="L220"/>
      <c r="M220"/>
      <c r="N220"/>
      <c r="O220"/>
      <c r="P220"/>
      <c r="Q220"/>
      <c r="R220"/>
      <c r="S220"/>
      <c r="T220"/>
      <c r="U220"/>
      <c r="V220"/>
      <c r="W220"/>
      <c r="X220"/>
      <c r="Y220"/>
      <c r="Z220"/>
      <c r="AA220"/>
      <c r="AB220"/>
    </row>
    <row r="221" spans="1:28" ht="15" x14ac:dyDescent="0.25">
      <c r="A221"/>
      <c r="B221"/>
      <c r="C221"/>
      <c r="D221"/>
      <c r="E221"/>
      <c r="F221"/>
      <c r="K221"/>
      <c r="L221"/>
      <c r="M221"/>
      <c r="N221"/>
      <c r="O221"/>
      <c r="P221"/>
      <c r="Q221"/>
      <c r="R221"/>
      <c r="S221"/>
      <c r="T221"/>
      <c r="U221"/>
      <c r="V221"/>
      <c r="W221"/>
      <c r="X221"/>
      <c r="Y221"/>
      <c r="Z221"/>
      <c r="AA221"/>
      <c r="AB221"/>
    </row>
    <row r="222" spans="1:28" s="44" customFormat="1" ht="15" x14ac:dyDescent="0.25">
      <c r="A222"/>
      <c r="B222"/>
      <c r="C222"/>
      <c r="D222"/>
      <c r="E222"/>
      <c r="F222"/>
      <c r="I222" s="186"/>
      <c r="K222"/>
      <c r="L222"/>
      <c r="M222"/>
      <c r="N222"/>
      <c r="O222"/>
      <c r="P222"/>
      <c r="Q222"/>
      <c r="R222"/>
      <c r="S222"/>
      <c r="T222"/>
      <c r="U222"/>
      <c r="V222"/>
      <c r="W222"/>
      <c r="X222"/>
      <c r="Y222"/>
      <c r="Z222"/>
      <c r="AA222"/>
      <c r="AB222"/>
    </row>
    <row r="223" spans="1:28" ht="15" x14ac:dyDescent="0.25">
      <c r="A223"/>
      <c r="B223"/>
      <c r="C223"/>
      <c r="D223"/>
      <c r="E223"/>
      <c r="F223"/>
      <c r="K223"/>
      <c r="L223"/>
      <c r="M223"/>
      <c r="N223"/>
      <c r="O223"/>
      <c r="P223"/>
      <c r="Q223"/>
      <c r="R223"/>
      <c r="S223"/>
      <c r="T223"/>
      <c r="U223"/>
      <c r="V223"/>
      <c r="W223"/>
      <c r="X223"/>
      <c r="Y223"/>
      <c r="Z223"/>
      <c r="AA223"/>
      <c r="AB223"/>
    </row>
    <row r="224" spans="1:28" s="44" customFormat="1" ht="15" x14ac:dyDescent="0.25">
      <c r="A224"/>
      <c r="B224"/>
      <c r="C224"/>
      <c r="D224"/>
      <c r="E224"/>
      <c r="F224"/>
      <c r="I224" s="186"/>
      <c r="K224"/>
      <c r="L224"/>
      <c r="M224"/>
      <c r="N224"/>
      <c r="O224"/>
      <c r="P224"/>
      <c r="Q224"/>
      <c r="R224"/>
      <c r="S224"/>
      <c r="T224"/>
      <c r="U224"/>
      <c r="V224"/>
      <c r="W224"/>
      <c r="X224"/>
      <c r="Y224"/>
      <c r="Z224"/>
      <c r="AA224"/>
      <c r="AB224"/>
    </row>
    <row r="225" spans="1:28" ht="15" x14ac:dyDescent="0.25">
      <c r="A225"/>
      <c r="B225"/>
      <c r="C225"/>
      <c r="D225"/>
      <c r="E225"/>
      <c r="F225"/>
      <c r="K225"/>
      <c r="L225"/>
      <c r="M225"/>
      <c r="N225"/>
      <c r="O225"/>
      <c r="P225"/>
      <c r="Q225"/>
      <c r="R225"/>
      <c r="S225"/>
      <c r="T225"/>
      <c r="U225"/>
      <c r="V225"/>
      <c r="W225"/>
      <c r="X225"/>
      <c r="Y225"/>
      <c r="Z225"/>
      <c r="AA225"/>
      <c r="AB225"/>
    </row>
    <row r="226" spans="1:28" s="44" customFormat="1" ht="15" x14ac:dyDescent="0.25">
      <c r="A226"/>
      <c r="B226"/>
      <c r="C226"/>
      <c r="D226"/>
      <c r="E226"/>
      <c r="F226"/>
      <c r="I226" s="186"/>
      <c r="K226"/>
      <c r="L226"/>
      <c r="M226"/>
      <c r="N226"/>
      <c r="O226"/>
      <c r="P226"/>
      <c r="Q226"/>
      <c r="R226"/>
      <c r="S226"/>
      <c r="T226"/>
      <c r="U226"/>
      <c r="V226"/>
      <c r="W226"/>
      <c r="X226"/>
      <c r="Y226"/>
      <c r="Z226"/>
      <c r="AA226"/>
      <c r="AB226"/>
    </row>
    <row r="227" spans="1:28" ht="15" x14ac:dyDescent="0.25">
      <c r="A227"/>
      <c r="B227"/>
      <c r="C227"/>
      <c r="D227"/>
      <c r="E227"/>
      <c r="F227"/>
      <c r="K227"/>
      <c r="L227"/>
      <c r="M227"/>
      <c r="N227"/>
      <c r="O227"/>
      <c r="P227"/>
      <c r="Q227"/>
      <c r="R227"/>
      <c r="S227"/>
      <c r="T227"/>
      <c r="U227"/>
      <c r="V227"/>
      <c r="W227"/>
      <c r="X227"/>
      <c r="Y227"/>
      <c r="Z227"/>
      <c r="AA227"/>
      <c r="AB227"/>
    </row>
    <row r="228" spans="1:28" s="44" customFormat="1" ht="15" x14ac:dyDescent="0.25">
      <c r="A228"/>
      <c r="B228"/>
      <c r="C228"/>
      <c r="D228"/>
      <c r="E228"/>
      <c r="F228"/>
      <c r="I228" s="186"/>
      <c r="K228"/>
      <c r="L228"/>
      <c r="M228"/>
      <c r="N228"/>
      <c r="O228"/>
      <c r="P228"/>
      <c r="Q228"/>
      <c r="R228"/>
      <c r="S228"/>
      <c r="T228"/>
      <c r="U228"/>
      <c r="V228"/>
      <c r="W228"/>
      <c r="X228"/>
      <c r="Y228"/>
      <c r="Z228"/>
      <c r="AA228"/>
      <c r="AB228"/>
    </row>
    <row r="229" spans="1:28" ht="15" x14ac:dyDescent="0.25">
      <c r="A229"/>
      <c r="B229"/>
      <c r="C229"/>
      <c r="D229"/>
      <c r="E229"/>
      <c r="F229"/>
      <c r="K229"/>
      <c r="L229"/>
      <c r="M229"/>
      <c r="N229"/>
      <c r="O229"/>
      <c r="P229"/>
      <c r="Q229"/>
      <c r="R229"/>
      <c r="S229"/>
      <c r="T229"/>
      <c r="U229"/>
      <c r="V229"/>
      <c r="W229"/>
      <c r="X229"/>
      <c r="Y229"/>
      <c r="Z229"/>
      <c r="AA229"/>
      <c r="AB229"/>
    </row>
    <row r="230" spans="1:28" s="44" customFormat="1" ht="15" x14ac:dyDescent="0.25">
      <c r="A230"/>
      <c r="B230"/>
      <c r="C230"/>
      <c r="D230"/>
      <c r="E230"/>
      <c r="F230"/>
      <c r="I230" s="186"/>
      <c r="K230"/>
      <c r="L230"/>
      <c r="M230"/>
      <c r="N230"/>
      <c r="O230"/>
      <c r="P230"/>
      <c r="Q230"/>
      <c r="R230"/>
      <c r="S230"/>
      <c r="T230"/>
      <c r="U230"/>
      <c r="V230"/>
      <c r="W230"/>
      <c r="X230"/>
      <c r="Y230"/>
      <c r="Z230"/>
      <c r="AA230"/>
      <c r="AB230"/>
    </row>
    <row r="231" spans="1:28" s="44" customFormat="1" ht="15" x14ac:dyDescent="0.25">
      <c r="A231"/>
      <c r="B231"/>
      <c r="C231"/>
      <c r="D231"/>
      <c r="E231"/>
      <c r="F231"/>
      <c r="I231" s="186"/>
      <c r="K231"/>
      <c r="L231"/>
      <c r="M231"/>
      <c r="N231"/>
      <c r="O231"/>
      <c r="P231"/>
      <c r="Q231"/>
      <c r="R231"/>
      <c r="S231"/>
      <c r="T231"/>
      <c r="U231"/>
      <c r="V231"/>
      <c r="W231"/>
      <c r="X231"/>
      <c r="Y231"/>
      <c r="Z231"/>
      <c r="AA231"/>
      <c r="AB231"/>
    </row>
    <row r="232" spans="1:28" s="44" customFormat="1" ht="15" x14ac:dyDescent="0.25">
      <c r="A232"/>
      <c r="B232"/>
      <c r="C232"/>
      <c r="D232"/>
      <c r="E232"/>
      <c r="F232"/>
      <c r="I232" s="186"/>
      <c r="K232"/>
      <c r="L232"/>
      <c r="M232"/>
      <c r="N232"/>
      <c r="O232"/>
      <c r="P232"/>
      <c r="Q232"/>
      <c r="R232"/>
      <c r="S232"/>
      <c r="T232"/>
      <c r="U232"/>
      <c r="V232"/>
      <c r="W232"/>
      <c r="X232"/>
      <c r="Y232"/>
      <c r="Z232"/>
      <c r="AA232"/>
      <c r="AB232"/>
    </row>
    <row r="233" spans="1:28" ht="13.9" customHeight="1" x14ac:dyDescent="0.25">
      <c r="A233"/>
      <c r="B233"/>
      <c r="C233"/>
      <c r="D233"/>
      <c r="E233"/>
      <c r="F233"/>
      <c r="K233"/>
      <c r="L233"/>
      <c r="M233"/>
      <c r="N233"/>
      <c r="O233"/>
      <c r="P233"/>
      <c r="Q233"/>
      <c r="R233"/>
      <c r="S233"/>
      <c r="T233"/>
      <c r="U233"/>
      <c r="V233"/>
      <c r="W233"/>
      <c r="X233"/>
      <c r="Y233"/>
      <c r="Z233"/>
      <c r="AA233"/>
      <c r="AB233"/>
    </row>
    <row r="234" spans="1:28" ht="15" x14ac:dyDescent="0.25">
      <c r="A234"/>
      <c r="B234"/>
      <c r="C234"/>
      <c r="D234"/>
      <c r="E234"/>
      <c r="F234"/>
      <c r="K234"/>
      <c r="L234"/>
      <c r="M234"/>
      <c r="N234"/>
      <c r="O234"/>
      <c r="P234"/>
      <c r="Q234"/>
      <c r="R234"/>
      <c r="S234"/>
      <c r="T234"/>
      <c r="U234"/>
      <c r="V234"/>
      <c r="W234"/>
      <c r="X234"/>
      <c r="Y234"/>
      <c r="Z234"/>
      <c r="AA234"/>
      <c r="AB234"/>
    </row>
    <row r="235" spans="1:28" s="44" customFormat="1" ht="15" x14ac:dyDescent="0.25">
      <c r="A235"/>
      <c r="B235"/>
      <c r="C235"/>
      <c r="D235"/>
      <c r="E235"/>
      <c r="F235"/>
      <c r="I235" s="186"/>
      <c r="K235"/>
      <c r="L235"/>
      <c r="M235"/>
      <c r="N235"/>
      <c r="O235"/>
      <c r="P235"/>
      <c r="Q235"/>
      <c r="R235"/>
      <c r="S235"/>
      <c r="T235"/>
      <c r="U235"/>
      <c r="V235"/>
      <c r="W235"/>
      <c r="X235"/>
      <c r="Y235"/>
      <c r="Z235"/>
      <c r="AA235"/>
      <c r="AB235"/>
    </row>
    <row r="236" spans="1:28" ht="15" x14ac:dyDescent="0.25">
      <c r="A236"/>
      <c r="B236"/>
      <c r="C236"/>
      <c r="D236"/>
      <c r="E236"/>
      <c r="F236"/>
      <c r="K236"/>
      <c r="L236"/>
      <c r="M236"/>
      <c r="N236"/>
      <c r="O236"/>
      <c r="P236"/>
      <c r="Q236"/>
      <c r="R236"/>
      <c r="S236"/>
      <c r="T236"/>
      <c r="U236"/>
      <c r="V236"/>
      <c r="W236"/>
      <c r="X236"/>
      <c r="Y236"/>
      <c r="Z236"/>
      <c r="AA236"/>
      <c r="AB236"/>
    </row>
    <row r="237" spans="1:28" s="44" customFormat="1" ht="15" x14ac:dyDescent="0.25">
      <c r="A237"/>
      <c r="B237"/>
      <c r="C237"/>
      <c r="D237"/>
      <c r="E237"/>
      <c r="F237"/>
      <c r="I237" s="186"/>
      <c r="K237"/>
      <c r="L237"/>
      <c r="M237"/>
      <c r="N237"/>
      <c r="O237"/>
      <c r="P237"/>
      <c r="Q237"/>
      <c r="R237"/>
      <c r="S237"/>
      <c r="T237"/>
      <c r="U237"/>
      <c r="V237"/>
      <c r="W237"/>
      <c r="X237"/>
      <c r="Y237"/>
      <c r="Z237"/>
      <c r="AA237"/>
      <c r="AB237"/>
    </row>
    <row r="238" spans="1:28" ht="15" x14ac:dyDescent="0.25">
      <c r="A238"/>
      <c r="B238"/>
      <c r="C238"/>
      <c r="D238"/>
      <c r="E238"/>
      <c r="F238"/>
      <c r="K238"/>
      <c r="L238"/>
      <c r="M238"/>
      <c r="N238"/>
      <c r="O238"/>
      <c r="P238"/>
      <c r="Q238"/>
      <c r="R238"/>
      <c r="S238"/>
      <c r="T238"/>
      <c r="U238"/>
      <c r="V238"/>
      <c r="W238"/>
      <c r="X238"/>
      <c r="Y238"/>
      <c r="Z238"/>
      <c r="AA238"/>
      <c r="AB238"/>
    </row>
    <row r="239" spans="1:28" s="44" customFormat="1" ht="15" x14ac:dyDescent="0.25">
      <c r="A239"/>
      <c r="B239"/>
      <c r="C239"/>
      <c r="D239"/>
      <c r="E239"/>
      <c r="F239"/>
      <c r="I239" s="186"/>
      <c r="K239"/>
      <c r="L239"/>
      <c r="M239"/>
      <c r="N239"/>
      <c r="O239"/>
      <c r="P239"/>
      <c r="Q239"/>
      <c r="R239"/>
      <c r="S239"/>
      <c r="T239"/>
      <c r="U239"/>
      <c r="V239"/>
      <c r="W239"/>
      <c r="X239"/>
      <c r="Y239"/>
      <c r="Z239"/>
      <c r="AA239"/>
      <c r="AB239"/>
    </row>
    <row r="240" spans="1:28" ht="15" x14ac:dyDescent="0.25">
      <c r="A240"/>
      <c r="B240"/>
      <c r="C240"/>
      <c r="D240"/>
      <c r="E240"/>
      <c r="F240"/>
      <c r="K240"/>
      <c r="L240"/>
      <c r="M240"/>
      <c r="N240"/>
      <c r="O240"/>
      <c r="P240"/>
      <c r="Q240"/>
      <c r="R240"/>
      <c r="S240"/>
      <c r="T240"/>
      <c r="U240"/>
      <c r="V240"/>
      <c r="W240"/>
      <c r="X240"/>
      <c r="Y240"/>
      <c r="Z240"/>
      <c r="AA240"/>
      <c r="AB240"/>
    </row>
    <row r="241" spans="1:28" s="44" customFormat="1" ht="15" x14ac:dyDescent="0.25">
      <c r="A241"/>
      <c r="B241"/>
      <c r="C241"/>
      <c r="D241"/>
      <c r="E241"/>
      <c r="F241"/>
      <c r="I241" s="186"/>
      <c r="K241"/>
      <c r="L241"/>
      <c r="M241"/>
      <c r="N241"/>
      <c r="O241"/>
      <c r="P241"/>
      <c r="Q241"/>
      <c r="R241"/>
      <c r="S241"/>
      <c r="T241"/>
      <c r="U241"/>
      <c r="V241"/>
      <c r="W241"/>
      <c r="X241"/>
      <c r="Y241"/>
      <c r="Z241"/>
      <c r="AA241"/>
      <c r="AB241"/>
    </row>
    <row r="242" spans="1:28" ht="15" x14ac:dyDescent="0.25">
      <c r="A242"/>
      <c r="B242"/>
      <c r="C242"/>
      <c r="D242"/>
      <c r="E242"/>
      <c r="F242"/>
      <c r="K242"/>
      <c r="L242"/>
      <c r="M242"/>
      <c r="N242"/>
      <c r="O242"/>
      <c r="P242"/>
      <c r="Q242"/>
      <c r="R242"/>
      <c r="S242"/>
      <c r="T242"/>
      <c r="U242"/>
      <c r="V242"/>
      <c r="W242"/>
      <c r="X242"/>
      <c r="Y242"/>
      <c r="Z242"/>
      <c r="AA242"/>
      <c r="AB242"/>
    </row>
    <row r="243" spans="1:28" s="44" customFormat="1" ht="15" x14ac:dyDescent="0.25">
      <c r="A243"/>
      <c r="B243"/>
      <c r="C243"/>
      <c r="D243"/>
      <c r="E243"/>
      <c r="F243"/>
      <c r="I243" s="186"/>
      <c r="K243"/>
      <c r="L243"/>
      <c r="M243"/>
      <c r="N243"/>
      <c r="O243"/>
      <c r="P243"/>
      <c r="Q243"/>
      <c r="R243"/>
      <c r="S243"/>
      <c r="T243"/>
      <c r="U243"/>
      <c r="V243"/>
      <c r="W243"/>
      <c r="X243"/>
      <c r="Y243"/>
      <c r="Z243"/>
      <c r="AA243"/>
      <c r="AB243"/>
    </row>
    <row r="244" spans="1:28" ht="15" x14ac:dyDescent="0.25">
      <c r="A244"/>
      <c r="B244"/>
      <c r="C244"/>
      <c r="D244"/>
      <c r="E244"/>
      <c r="F244"/>
      <c r="K244"/>
      <c r="L244"/>
      <c r="M244"/>
      <c r="N244"/>
      <c r="O244"/>
      <c r="P244"/>
      <c r="Q244"/>
      <c r="R244"/>
      <c r="S244"/>
      <c r="T244"/>
      <c r="U244"/>
      <c r="V244"/>
      <c r="W244"/>
      <c r="X244"/>
      <c r="Y244"/>
      <c r="Z244"/>
      <c r="AA244"/>
      <c r="AB244"/>
    </row>
    <row r="245" spans="1:28" s="44" customFormat="1" ht="15" x14ac:dyDescent="0.25">
      <c r="A245"/>
      <c r="B245"/>
      <c r="C245"/>
      <c r="D245"/>
      <c r="E245"/>
      <c r="F245"/>
      <c r="I245" s="186"/>
      <c r="K245"/>
      <c r="L245"/>
      <c r="M245"/>
      <c r="N245"/>
      <c r="O245"/>
      <c r="P245"/>
      <c r="Q245"/>
      <c r="R245"/>
      <c r="S245"/>
      <c r="T245"/>
      <c r="U245"/>
      <c r="V245"/>
      <c r="W245"/>
      <c r="X245"/>
      <c r="Y245"/>
      <c r="Z245"/>
      <c r="AA245"/>
      <c r="AB245"/>
    </row>
    <row r="246" spans="1:28" ht="15" x14ac:dyDescent="0.25">
      <c r="A246"/>
      <c r="B246"/>
      <c r="C246"/>
      <c r="D246"/>
      <c r="E246"/>
      <c r="F246"/>
      <c r="K246"/>
      <c r="L246"/>
      <c r="M246"/>
      <c r="N246"/>
      <c r="O246"/>
      <c r="P246"/>
      <c r="Q246"/>
      <c r="R246"/>
      <c r="S246"/>
      <c r="T246"/>
      <c r="U246"/>
      <c r="V246"/>
      <c r="W246"/>
      <c r="X246"/>
      <c r="Y246"/>
      <c r="Z246"/>
      <c r="AA246"/>
      <c r="AB246"/>
    </row>
    <row r="247" spans="1:28" s="44" customFormat="1" ht="15" x14ac:dyDescent="0.25">
      <c r="A247"/>
      <c r="B247"/>
      <c r="C247"/>
      <c r="D247"/>
      <c r="E247"/>
      <c r="F247"/>
      <c r="I247" s="186"/>
      <c r="K247"/>
      <c r="L247"/>
      <c r="M247"/>
      <c r="N247"/>
      <c r="O247"/>
      <c r="P247"/>
      <c r="Q247"/>
      <c r="R247"/>
      <c r="S247"/>
      <c r="T247"/>
      <c r="U247"/>
      <c r="V247"/>
      <c r="W247"/>
      <c r="X247"/>
      <c r="Y247"/>
      <c r="Z247"/>
      <c r="AA247"/>
      <c r="AB247"/>
    </row>
    <row r="248" spans="1:28" ht="15" x14ac:dyDescent="0.25">
      <c r="A248"/>
      <c r="B248"/>
      <c r="C248"/>
      <c r="D248"/>
      <c r="E248"/>
      <c r="F248"/>
      <c r="K248"/>
      <c r="L248"/>
      <c r="M248"/>
      <c r="N248"/>
      <c r="O248"/>
      <c r="P248"/>
      <c r="Q248"/>
      <c r="R248"/>
      <c r="S248"/>
      <c r="T248"/>
      <c r="U248"/>
      <c r="V248"/>
      <c r="W248"/>
      <c r="X248"/>
      <c r="Y248"/>
      <c r="Z248"/>
      <c r="AA248"/>
      <c r="AB248"/>
    </row>
    <row r="249" spans="1:28" s="44" customFormat="1" ht="15" x14ac:dyDescent="0.25">
      <c r="A249"/>
      <c r="B249"/>
      <c r="C249"/>
      <c r="D249"/>
      <c r="E249"/>
      <c r="F249"/>
      <c r="I249" s="186"/>
      <c r="K249"/>
      <c r="L249"/>
      <c r="M249"/>
      <c r="N249"/>
      <c r="O249"/>
      <c r="P249"/>
      <c r="Q249"/>
      <c r="R249"/>
      <c r="S249"/>
      <c r="T249"/>
      <c r="U249"/>
      <c r="V249"/>
      <c r="W249"/>
      <c r="X249"/>
      <c r="Y249"/>
      <c r="Z249"/>
      <c r="AA249"/>
      <c r="AB249"/>
    </row>
    <row r="250" spans="1:28" ht="15" x14ac:dyDescent="0.25">
      <c r="A250"/>
      <c r="B250"/>
      <c r="C250"/>
      <c r="D250"/>
      <c r="E250"/>
      <c r="F250"/>
      <c r="K250"/>
      <c r="L250"/>
      <c r="M250"/>
      <c r="N250"/>
      <c r="O250"/>
      <c r="P250"/>
      <c r="Q250"/>
      <c r="R250"/>
      <c r="S250"/>
      <c r="T250"/>
      <c r="U250"/>
      <c r="V250"/>
      <c r="W250"/>
      <c r="X250"/>
      <c r="Y250"/>
      <c r="Z250"/>
      <c r="AA250"/>
      <c r="AB250"/>
    </row>
    <row r="251" spans="1:28" s="44" customFormat="1" ht="15" x14ac:dyDescent="0.25">
      <c r="I251" s="186"/>
      <c r="K251"/>
      <c r="L251"/>
      <c r="M251"/>
      <c r="N251"/>
      <c r="O251"/>
      <c r="P251"/>
      <c r="Q251"/>
      <c r="R251"/>
      <c r="S251"/>
      <c r="T251"/>
      <c r="U251"/>
      <c r="V251"/>
      <c r="W251"/>
      <c r="X251"/>
      <c r="Y251"/>
      <c r="Z251"/>
      <c r="AA251"/>
      <c r="AB251"/>
    </row>
    <row r="252" spans="1:28" ht="15" x14ac:dyDescent="0.25">
      <c r="C252" s="1"/>
      <c r="K252"/>
      <c r="L252"/>
      <c r="M252"/>
      <c r="N252"/>
      <c r="O252"/>
      <c r="P252"/>
      <c r="Q252"/>
      <c r="R252"/>
      <c r="S252"/>
      <c r="T252"/>
      <c r="U252"/>
      <c r="V252"/>
      <c r="W252"/>
      <c r="X252"/>
      <c r="Y252"/>
      <c r="Z252"/>
      <c r="AA252"/>
      <c r="AB252"/>
    </row>
    <row r="253" spans="1:28" s="44" customFormat="1" ht="15" x14ac:dyDescent="0.25">
      <c r="I253" s="186"/>
      <c r="K253"/>
      <c r="L253"/>
      <c r="M253"/>
      <c r="N253"/>
      <c r="O253"/>
      <c r="P253"/>
      <c r="Q253"/>
      <c r="R253"/>
      <c r="S253"/>
      <c r="T253"/>
      <c r="U253"/>
      <c r="V253"/>
      <c r="W253"/>
      <c r="X253"/>
      <c r="Y253"/>
      <c r="Z253"/>
      <c r="AA253"/>
      <c r="AB253"/>
    </row>
    <row r="254" spans="1:28" ht="15" x14ac:dyDescent="0.25">
      <c r="C254" s="1"/>
      <c r="K254"/>
      <c r="L254"/>
      <c r="M254"/>
      <c r="N254"/>
      <c r="O254"/>
      <c r="P254"/>
      <c r="Q254"/>
      <c r="R254"/>
      <c r="S254"/>
      <c r="T254"/>
      <c r="U254"/>
      <c r="V254"/>
      <c r="W254"/>
      <c r="X254"/>
      <c r="Y254"/>
      <c r="Z254"/>
      <c r="AA254"/>
      <c r="AB254"/>
    </row>
    <row r="255" spans="1:28" s="44" customFormat="1" ht="15" x14ac:dyDescent="0.25">
      <c r="I255" s="186"/>
      <c r="K255"/>
      <c r="L255"/>
      <c r="M255"/>
      <c r="N255"/>
      <c r="O255"/>
      <c r="P255"/>
      <c r="Q255"/>
      <c r="R255"/>
      <c r="S255"/>
      <c r="T255"/>
      <c r="U255"/>
      <c r="V255"/>
      <c r="W255"/>
      <c r="X255"/>
      <c r="Y255"/>
      <c r="Z255"/>
      <c r="AA255"/>
      <c r="AB255"/>
    </row>
    <row r="256" spans="1:28" ht="15" x14ac:dyDescent="0.25">
      <c r="C256" s="1"/>
      <c r="K256"/>
      <c r="L256"/>
      <c r="M256"/>
      <c r="N256"/>
      <c r="O256"/>
      <c r="P256"/>
      <c r="Q256"/>
      <c r="R256"/>
      <c r="S256"/>
      <c r="T256"/>
      <c r="U256"/>
      <c r="V256"/>
      <c r="W256"/>
      <c r="X256"/>
      <c r="Y256"/>
      <c r="Z256"/>
      <c r="AA256"/>
      <c r="AB256"/>
    </row>
    <row r="257" spans="3:28" s="44" customFormat="1" ht="15" x14ac:dyDescent="0.25">
      <c r="I257" s="186"/>
      <c r="K257"/>
      <c r="L257"/>
      <c r="M257"/>
      <c r="N257"/>
      <c r="O257"/>
      <c r="P257"/>
      <c r="Q257"/>
      <c r="R257"/>
      <c r="S257"/>
      <c r="T257"/>
      <c r="U257"/>
      <c r="V257"/>
      <c r="W257"/>
      <c r="X257"/>
      <c r="Y257"/>
      <c r="Z257"/>
      <c r="AA257"/>
      <c r="AB257"/>
    </row>
    <row r="258" spans="3:28" ht="15" x14ac:dyDescent="0.25">
      <c r="C258" s="1"/>
      <c r="K258"/>
      <c r="L258"/>
      <c r="M258"/>
      <c r="N258"/>
      <c r="O258"/>
      <c r="P258"/>
      <c r="Q258"/>
      <c r="R258"/>
      <c r="S258"/>
      <c r="T258"/>
      <c r="U258"/>
      <c r="V258"/>
      <c r="W258"/>
      <c r="X258"/>
      <c r="Y258"/>
      <c r="Z258"/>
      <c r="AA258"/>
      <c r="AB258"/>
    </row>
    <row r="259" spans="3:28" s="44" customFormat="1" ht="15" x14ac:dyDescent="0.25">
      <c r="I259" s="186"/>
      <c r="K259"/>
      <c r="L259"/>
      <c r="M259"/>
      <c r="N259"/>
      <c r="O259"/>
      <c r="P259"/>
      <c r="Q259"/>
      <c r="R259"/>
      <c r="S259"/>
      <c r="T259"/>
      <c r="U259"/>
      <c r="V259"/>
      <c r="W259"/>
      <c r="X259"/>
      <c r="Y259"/>
      <c r="Z259"/>
      <c r="AA259"/>
      <c r="AB259"/>
    </row>
    <row r="260" spans="3:28" ht="15" x14ac:dyDescent="0.25">
      <c r="C260" s="1"/>
      <c r="K260"/>
      <c r="L260"/>
      <c r="M260"/>
      <c r="N260"/>
      <c r="O260"/>
      <c r="P260"/>
      <c r="Q260"/>
      <c r="R260"/>
      <c r="S260"/>
      <c r="T260"/>
      <c r="U260"/>
      <c r="V260"/>
      <c r="W260"/>
      <c r="X260"/>
      <c r="Y260"/>
      <c r="Z260"/>
      <c r="AA260"/>
      <c r="AB260"/>
    </row>
    <row r="261" spans="3:28" s="44" customFormat="1" ht="15" x14ac:dyDescent="0.25">
      <c r="I261" s="186"/>
      <c r="K261"/>
      <c r="L261"/>
      <c r="M261"/>
      <c r="N261"/>
      <c r="O261"/>
      <c r="P261"/>
      <c r="Q261"/>
      <c r="R261"/>
      <c r="S261"/>
      <c r="T261"/>
      <c r="U261"/>
      <c r="V261"/>
      <c r="W261"/>
      <c r="X261"/>
      <c r="Y261"/>
      <c r="Z261"/>
      <c r="AA261"/>
      <c r="AB261"/>
    </row>
    <row r="262" spans="3:28" ht="15" x14ac:dyDescent="0.25">
      <c r="C262" s="1"/>
      <c r="K262"/>
      <c r="L262"/>
      <c r="M262"/>
      <c r="N262"/>
      <c r="O262"/>
      <c r="P262"/>
      <c r="Q262"/>
      <c r="R262"/>
      <c r="S262"/>
      <c r="T262"/>
      <c r="U262"/>
      <c r="V262"/>
      <c r="W262"/>
      <c r="X262"/>
      <c r="Y262"/>
      <c r="Z262"/>
      <c r="AA262"/>
      <c r="AB262"/>
    </row>
    <row r="263" spans="3:28" s="44" customFormat="1" ht="15" x14ac:dyDescent="0.25">
      <c r="I263" s="186"/>
      <c r="K263"/>
      <c r="L263"/>
      <c r="M263"/>
      <c r="N263"/>
      <c r="O263"/>
      <c r="P263"/>
      <c r="Q263"/>
      <c r="R263"/>
      <c r="S263"/>
      <c r="T263"/>
      <c r="U263"/>
      <c r="V263"/>
      <c r="W263"/>
      <c r="X263"/>
      <c r="Y263"/>
      <c r="Z263"/>
      <c r="AA263"/>
      <c r="AB263"/>
    </row>
    <row r="264" spans="3:28" ht="15" x14ac:dyDescent="0.25">
      <c r="C264" s="1"/>
      <c r="K264"/>
      <c r="L264"/>
      <c r="M264"/>
      <c r="N264"/>
      <c r="O264"/>
      <c r="P264"/>
      <c r="Q264"/>
      <c r="R264"/>
      <c r="S264"/>
      <c r="T264"/>
      <c r="U264"/>
      <c r="V264"/>
      <c r="W264"/>
      <c r="X264"/>
      <c r="Y264"/>
      <c r="Z264"/>
      <c r="AA264"/>
      <c r="AB264"/>
    </row>
    <row r="265" spans="3:28" s="44" customFormat="1" ht="15" x14ac:dyDescent="0.25">
      <c r="I265" s="186"/>
      <c r="K265"/>
      <c r="L265"/>
      <c r="M265"/>
      <c r="N265"/>
      <c r="O265"/>
      <c r="P265"/>
      <c r="Q265"/>
      <c r="R265"/>
      <c r="S265"/>
      <c r="T265"/>
      <c r="U265"/>
      <c r="V265"/>
      <c r="W265"/>
      <c r="X265"/>
      <c r="Y265"/>
      <c r="Z265"/>
      <c r="AA265"/>
      <c r="AB265"/>
    </row>
    <row r="266" spans="3:28" s="44" customFormat="1" ht="15" x14ac:dyDescent="0.25">
      <c r="I266" s="186"/>
      <c r="K266"/>
      <c r="L266"/>
      <c r="M266"/>
      <c r="N266"/>
      <c r="O266"/>
      <c r="P266"/>
      <c r="Q266"/>
      <c r="R266"/>
      <c r="S266"/>
      <c r="T266"/>
      <c r="U266"/>
      <c r="V266"/>
      <c r="W266"/>
      <c r="X266"/>
      <c r="Y266"/>
      <c r="Z266"/>
      <c r="AA266"/>
      <c r="AB266"/>
    </row>
    <row r="267" spans="3:28" s="44" customFormat="1" ht="15" x14ac:dyDescent="0.25">
      <c r="I267" s="186"/>
      <c r="K267"/>
      <c r="L267"/>
      <c r="M267"/>
      <c r="N267"/>
      <c r="O267"/>
      <c r="P267"/>
      <c r="Q267"/>
      <c r="R267"/>
      <c r="S267"/>
      <c r="T267"/>
      <c r="U267"/>
      <c r="V267"/>
      <c r="W267"/>
      <c r="X267"/>
      <c r="Y267"/>
      <c r="Z267"/>
      <c r="AA267"/>
      <c r="AB267"/>
    </row>
    <row r="268" spans="3:28" ht="13.9" customHeight="1" x14ac:dyDescent="0.25">
      <c r="C268" s="1"/>
      <c r="K268"/>
      <c r="L268"/>
      <c r="M268"/>
      <c r="N268"/>
      <c r="O268"/>
      <c r="P268"/>
      <c r="Q268"/>
      <c r="R268"/>
      <c r="S268"/>
      <c r="T268"/>
      <c r="U268"/>
      <c r="V268"/>
      <c r="W268"/>
      <c r="X268"/>
      <c r="Y268"/>
      <c r="Z268"/>
      <c r="AA268"/>
      <c r="AB268"/>
    </row>
    <row r="269" spans="3:28" ht="15" x14ac:dyDescent="0.25">
      <c r="C269" s="1"/>
      <c r="K269"/>
      <c r="L269"/>
      <c r="M269"/>
      <c r="N269"/>
      <c r="O269"/>
      <c r="P269"/>
      <c r="Q269"/>
      <c r="R269"/>
      <c r="S269"/>
      <c r="T269"/>
      <c r="U269"/>
      <c r="V269"/>
      <c r="W269"/>
      <c r="X269"/>
      <c r="Y269"/>
      <c r="Z269"/>
      <c r="AA269"/>
      <c r="AB269"/>
    </row>
    <row r="270" spans="3:28" s="44" customFormat="1" ht="15" x14ac:dyDescent="0.25">
      <c r="I270" s="186"/>
      <c r="K270"/>
      <c r="L270"/>
      <c r="M270"/>
      <c r="N270"/>
      <c r="O270"/>
      <c r="P270"/>
      <c r="Q270"/>
      <c r="R270"/>
      <c r="S270"/>
      <c r="T270"/>
      <c r="U270"/>
      <c r="V270"/>
      <c r="W270"/>
      <c r="X270"/>
      <c r="Y270"/>
      <c r="Z270"/>
      <c r="AA270"/>
      <c r="AB270"/>
    </row>
    <row r="271" spans="3:28" ht="15" x14ac:dyDescent="0.25">
      <c r="C271" s="1"/>
      <c r="K271"/>
      <c r="L271"/>
      <c r="M271"/>
      <c r="N271"/>
      <c r="O271"/>
      <c r="P271"/>
      <c r="Q271"/>
      <c r="R271"/>
      <c r="S271"/>
      <c r="T271"/>
      <c r="U271"/>
      <c r="V271"/>
      <c r="W271"/>
      <c r="X271"/>
      <c r="Y271"/>
      <c r="Z271"/>
      <c r="AA271"/>
      <c r="AB271"/>
    </row>
    <row r="272" spans="3:28" s="44" customFormat="1" ht="15" x14ac:dyDescent="0.25">
      <c r="I272" s="186"/>
      <c r="K272"/>
      <c r="L272"/>
      <c r="M272"/>
      <c r="N272"/>
      <c r="O272"/>
      <c r="P272"/>
      <c r="Q272"/>
      <c r="R272"/>
      <c r="S272"/>
      <c r="T272"/>
      <c r="U272"/>
      <c r="V272"/>
      <c r="W272"/>
      <c r="X272"/>
      <c r="Y272"/>
      <c r="Z272"/>
      <c r="AA272"/>
      <c r="AB272"/>
    </row>
    <row r="273" spans="3:28" ht="15" x14ac:dyDescent="0.25">
      <c r="C273" s="1"/>
      <c r="K273"/>
      <c r="L273"/>
      <c r="M273"/>
      <c r="N273"/>
      <c r="O273"/>
      <c r="P273"/>
      <c r="Q273"/>
      <c r="R273"/>
      <c r="S273"/>
      <c r="T273"/>
      <c r="U273"/>
      <c r="V273"/>
      <c r="W273"/>
      <c r="X273"/>
      <c r="Y273"/>
      <c r="Z273"/>
      <c r="AA273"/>
      <c r="AB273"/>
    </row>
    <row r="274" spans="3:28" s="44" customFormat="1" ht="15" x14ac:dyDescent="0.25">
      <c r="I274" s="186"/>
      <c r="K274"/>
      <c r="L274"/>
      <c r="M274"/>
      <c r="N274"/>
      <c r="O274"/>
      <c r="P274"/>
      <c r="Q274"/>
      <c r="R274"/>
      <c r="S274"/>
      <c r="T274"/>
      <c r="U274"/>
      <c r="V274"/>
      <c r="W274"/>
      <c r="X274"/>
      <c r="Y274"/>
      <c r="Z274"/>
      <c r="AA274"/>
      <c r="AB274"/>
    </row>
    <row r="275" spans="3:28" ht="15" x14ac:dyDescent="0.25">
      <c r="C275" s="1"/>
      <c r="K275"/>
      <c r="L275"/>
      <c r="M275"/>
      <c r="N275"/>
      <c r="O275"/>
      <c r="P275"/>
      <c r="Q275"/>
      <c r="R275"/>
      <c r="S275"/>
      <c r="T275"/>
      <c r="U275"/>
      <c r="V275"/>
      <c r="W275"/>
      <c r="X275"/>
      <c r="Y275"/>
      <c r="Z275"/>
      <c r="AA275"/>
      <c r="AB275"/>
    </row>
    <row r="276" spans="3:28" s="44" customFormat="1" ht="15" x14ac:dyDescent="0.25">
      <c r="I276" s="186"/>
      <c r="K276"/>
      <c r="L276"/>
      <c r="M276"/>
      <c r="N276"/>
      <c r="O276"/>
      <c r="P276"/>
      <c r="Q276"/>
      <c r="R276"/>
      <c r="S276"/>
      <c r="T276"/>
      <c r="U276"/>
      <c r="V276"/>
      <c r="W276"/>
      <c r="X276"/>
      <c r="Y276"/>
      <c r="Z276"/>
      <c r="AA276"/>
      <c r="AB276"/>
    </row>
    <row r="277" spans="3:28" ht="15" x14ac:dyDescent="0.25">
      <c r="C277" s="1"/>
      <c r="K277"/>
      <c r="L277"/>
      <c r="M277"/>
      <c r="N277"/>
      <c r="O277"/>
      <c r="P277"/>
      <c r="Q277"/>
      <c r="R277"/>
      <c r="S277"/>
      <c r="T277"/>
      <c r="U277"/>
      <c r="V277"/>
      <c r="W277"/>
      <c r="X277"/>
      <c r="Y277"/>
      <c r="Z277"/>
      <c r="AA277"/>
      <c r="AB277"/>
    </row>
    <row r="278" spans="3:28" s="44" customFormat="1" ht="15" x14ac:dyDescent="0.25">
      <c r="I278" s="186"/>
      <c r="K278"/>
      <c r="L278"/>
      <c r="M278"/>
      <c r="N278"/>
      <c r="O278"/>
      <c r="P278"/>
      <c r="Q278"/>
      <c r="R278"/>
      <c r="S278"/>
      <c r="T278"/>
      <c r="U278"/>
      <c r="V278"/>
      <c r="W278"/>
      <c r="X278"/>
      <c r="Y278"/>
      <c r="Z278"/>
      <c r="AA278"/>
      <c r="AB278"/>
    </row>
    <row r="279" spans="3:28" ht="15" x14ac:dyDescent="0.25">
      <c r="C279" s="1"/>
      <c r="K279"/>
      <c r="L279"/>
      <c r="M279"/>
      <c r="N279"/>
      <c r="O279"/>
      <c r="P279"/>
      <c r="Q279"/>
      <c r="R279"/>
      <c r="S279"/>
      <c r="T279"/>
      <c r="U279"/>
      <c r="V279"/>
      <c r="W279"/>
      <c r="X279"/>
      <c r="Y279"/>
      <c r="Z279"/>
      <c r="AA279"/>
      <c r="AB279"/>
    </row>
    <row r="280" spans="3:28" s="44" customFormat="1" ht="15" x14ac:dyDescent="0.25">
      <c r="I280" s="186"/>
      <c r="K280"/>
      <c r="L280"/>
      <c r="M280"/>
      <c r="N280"/>
      <c r="O280"/>
      <c r="P280"/>
      <c r="Q280"/>
      <c r="R280"/>
      <c r="S280"/>
      <c r="T280"/>
      <c r="U280"/>
      <c r="V280"/>
      <c r="W280"/>
      <c r="X280"/>
      <c r="Y280"/>
      <c r="Z280"/>
      <c r="AA280"/>
      <c r="AB280"/>
    </row>
    <row r="281" spans="3:28" ht="15" x14ac:dyDescent="0.25">
      <c r="C281" s="1"/>
      <c r="K281"/>
      <c r="L281"/>
      <c r="M281"/>
      <c r="N281"/>
      <c r="O281"/>
      <c r="P281"/>
      <c r="Q281"/>
      <c r="R281"/>
      <c r="S281"/>
      <c r="T281"/>
      <c r="U281"/>
      <c r="V281"/>
      <c r="W281"/>
      <c r="X281"/>
      <c r="Y281"/>
      <c r="Z281"/>
      <c r="AA281"/>
      <c r="AB281"/>
    </row>
    <row r="282" spans="3:28" s="44" customFormat="1" ht="15" x14ac:dyDescent="0.25">
      <c r="I282" s="186"/>
      <c r="K282"/>
      <c r="L282"/>
      <c r="M282"/>
      <c r="N282"/>
      <c r="O282"/>
      <c r="P282"/>
      <c r="Q282"/>
      <c r="R282"/>
      <c r="S282"/>
      <c r="T282"/>
      <c r="U282"/>
      <c r="V282"/>
      <c r="W282"/>
      <c r="X282"/>
      <c r="Y282"/>
      <c r="Z282"/>
      <c r="AA282"/>
      <c r="AB282"/>
    </row>
    <row r="283" spans="3:28" ht="15" x14ac:dyDescent="0.25">
      <c r="C283" s="1"/>
      <c r="K283"/>
      <c r="L283"/>
      <c r="M283"/>
      <c r="N283"/>
      <c r="O283"/>
      <c r="P283"/>
      <c r="Q283"/>
      <c r="R283"/>
      <c r="S283"/>
      <c r="T283"/>
      <c r="U283"/>
      <c r="V283"/>
      <c r="W283"/>
      <c r="X283"/>
      <c r="Y283"/>
      <c r="Z283"/>
      <c r="AA283"/>
      <c r="AB283"/>
    </row>
    <row r="284" spans="3:28" s="44" customFormat="1" ht="15" x14ac:dyDescent="0.25">
      <c r="I284" s="186"/>
      <c r="K284"/>
      <c r="L284"/>
      <c r="M284"/>
      <c r="N284"/>
      <c r="O284"/>
      <c r="P284"/>
      <c r="Q284"/>
      <c r="R284"/>
      <c r="S284"/>
      <c r="T284"/>
      <c r="U284"/>
      <c r="V284"/>
      <c r="W284"/>
      <c r="X284"/>
      <c r="Y284"/>
      <c r="Z284"/>
      <c r="AA284"/>
      <c r="AB284"/>
    </row>
    <row r="285" spans="3:28" ht="15" x14ac:dyDescent="0.25">
      <c r="C285" s="1"/>
      <c r="K285"/>
      <c r="L285"/>
      <c r="M285"/>
      <c r="N285"/>
      <c r="O285"/>
      <c r="P285"/>
      <c r="Q285"/>
      <c r="R285"/>
      <c r="S285"/>
      <c r="T285"/>
      <c r="U285"/>
      <c r="V285"/>
      <c r="W285"/>
      <c r="X285"/>
      <c r="Y285"/>
      <c r="Z285"/>
      <c r="AA285"/>
      <c r="AB285"/>
    </row>
    <row r="286" spans="3:28" s="44" customFormat="1" ht="15" x14ac:dyDescent="0.25">
      <c r="I286" s="186"/>
      <c r="K286"/>
      <c r="L286"/>
      <c r="M286"/>
      <c r="N286"/>
      <c r="O286"/>
      <c r="P286"/>
      <c r="Q286"/>
      <c r="R286"/>
      <c r="S286"/>
      <c r="T286"/>
      <c r="U286"/>
      <c r="V286"/>
      <c r="W286"/>
      <c r="X286"/>
      <c r="Y286"/>
      <c r="Z286"/>
      <c r="AA286"/>
      <c r="AB286"/>
    </row>
    <row r="287" spans="3:28" ht="15" x14ac:dyDescent="0.25">
      <c r="C287" s="1"/>
      <c r="K287"/>
      <c r="L287"/>
      <c r="M287"/>
      <c r="N287"/>
      <c r="O287"/>
      <c r="P287"/>
      <c r="Q287"/>
      <c r="R287"/>
      <c r="S287"/>
      <c r="T287"/>
      <c r="U287"/>
      <c r="V287"/>
      <c r="W287"/>
      <c r="X287"/>
      <c r="Y287"/>
      <c r="Z287"/>
      <c r="AA287"/>
      <c r="AB287"/>
    </row>
    <row r="288" spans="3:28" s="44" customFormat="1" ht="15" x14ac:dyDescent="0.25">
      <c r="I288" s="186"/>
      <c r="K288"/>
      <c r="L288"/>
      <c r="M288"/>
      <c r="N288"/>
      <c r="O288"/>
      <c r="P288"/>
      <c r="Q288"/>
      <c r="R288"/>
      <c r="S288"/>
      <c r="T288"/>
      <c r="U288"/>
      <c r="V288"/>
      <c r="W288"/>
      <c r="X288"/>
      <c r="Y288"/>
      <c r="Z288"/>
      <c r="AA288"/>
      <c r="AB288"/>
    </row>
    <row r="289" spans="3:28" ht="15" x14ac:dyDescent="0.25">
      <c r="C289" s="1"/>
      <c r="K289"/>
      <c r="L289"/>
      <c r="M289"/>
      <c r="N289"/>
      <c r="O289"/>
      <c r="P289"/>
      <c r="Q289"/>
      <c r="R289"/>
      <c r="S289"/>
      <c r="T289"/>
      <c r="U289"/>
      <c r="V289"/>
      <c r="W289"/>
      <c r="X289"/>
      <c r="Y289"/>
      <c r="Z289"/>
      <c r="AA289"/>
      <c r="AB289"/>
    </row>
    <row r="290" spans="3:28" s="44" customFormat="1" ht="15" x14ac:dyDescent="0.25">
      <c r="I290" s="186"/>
      <c r="K290"/>
      <c r="L290"/>
      <c r="M290"/>
      <c r="N290"/>
      <c r="O290"/>
      <c r="P290"/>
      <c r="Q290"/>
      <c r="R290"/>
      <c r="S290"/>
      <c r="T290"/>
      <c r="U290"/>
      <c r="V290"/>
      <c r="W290"/>
      <c r="X290"/>
      <c r="Y290"/>
      <c r="Z290"/>
      <c r="AA290"/>
      <c r="AB290"/>
    </row>
    <row r="291" spans="3:28" ht="15" x14ac:dyDescent="0.25">
      <c r="C291" s="1"/>
      <c r="K291"/>
      <c r="L291"/>
      <c r="M291"/>
      <c r="N291"/>
      <c r="O291"/>
      <c r="P291"/>
      <c r="Q291"/>
      <c r="R291"/>
      <c r="S291"/>
      <c r="T291"/>
      <c r="U291"/>
      <c r="V291"/>
      <c r="W291"/>
      <c r="X291"/>
      <c r="Y291"/>
      <c r="Z291"/>
      <c r="AA291"/>
      <c r="AB291"/>
    </row>
    <row r="292" spans="3:28" s="44" customFormat="1" ht="15" x14ac:dyDescent="0.25">
      <c r="I292" s="186"/>
      <c r="K292"/>
      <c r="L292"/>
      <c r="M292"/>
      <c r="N292"/>
      <c r="O292"/>
      <c r="P292"/>
      <c r="Q292"/>
      <c r="R292"/>
      <c r="S292"/>
      <c r="T292"/>
      <c r="U292"/>
      <c r="V292"/>
      <c r="W292"/>
      <c r="X292"/>
      <c r="Y292"/>
      <c r="Z292"/>
      <c r="AA292"/>
      <c r="AB292"/>
    </row>
    <row r="293" spans="3:28" ht="15" x14ac:dyDescent="0.25">
      <c r="C293" s="1"/>
      <c r="K293"/>
      <c r="L293"/>
      <c r="M293"/>
      <c r="N293"/>
      <c r="O293"/>
      <c r="P293"/>
      <c r="Q293"/>
      <c r="R293"/>
      <c r="S293"/>
      <c r="T293"/>
      <c r="U293"/>
      <c r="V293"/>
      <c r="W293"/>
      <c r="X293"/>
      <c r="Y293"/>
      <c r="Z293"/>
      <c r="AA293"/>
      <c r="AB293"/>
    </row>
    <row r="294" spans="3:28" s="44" customFormat="1" ht="15" x14ac:dyDescent="0.25">
      <c r="I294" s="186"/>
      <c r="K294"/>
      <c r="L294"/>
      <c r="M294"/>
      <c r="N294"/>
      <c r="O294"/>
      <c r="P294"/>
      <c r="Q294"/>
      <c r="R294"/>
      <c r="S294"/>
      <c r="T294"/>
      <c r="U294"/>
      <c r="V294"/>
      <c r="W294"/>
      <c r="X294"/>
      <c r="Y294"/>
      <c r="Z294"/>
      <c r="AA294"/>
      <c r="AB294"/>
    </row>
    <row r="295" spans="3:28" ht="15" x14ac:dyDescent="0.25">
      <c r="C295" s="1"/>
      <c r="K295"/>
      <c r="L295"/>
      <c r="M295"/>
      <c r="N295"/>
      <c r="O295"/>
      <c r="P295"/>
      <c r="Q295"/>
      <c r="R295"/>
      <c r="S295"/>
      <c r="T295"/>
      <c r="U295"/>
      <c r="V295"/>
      <c r="W295"/>
      <c r="X295"/>
      <c r="Y295"/>
      <c r="Z295"/>
      <c r="AA295"/>
      <c r="AB295"/>
    </row>
    <row r="296" spans="3:28" s="44" customFormat="1" ht="15" x14ac:dyDescent="0.25">
      <c r="I296" s="186"/>
      <c r="K296"/>
      <c r="L296"/>
      <c r="M296"/>
      <c r="N296"/>
      <c r="O296"/>
      <c r="P296"/>
      <c r="Q296"/>
      <c r="R296"/>
      <c r="S296"/>
      <c r="T296"/>
      <c r="U296"/>
      <c r="V296"/>
      <c r="W296"/>
      <c r="X296"/>
      <c r="Y296"/>
      <c r="Z296"/>
      <c r="AA296"/>
      <c r="AB296"/>
    </row>
    <row r="297" spans="3:28" ht="15" x14ac:dyDescent="0.25">
      <c r="C297" s="1"/>
      <c r="K297"/>
      <c r="L297"/>
      <c r="M297"/>
      <c r="N297"/>
      <c r="O297"/>
      <c r="P297"/>
      <c r="Q297"/>
      <c r="R297"/>
      <c r="S297"/>
      <c r="T297"/>
      <c r="U297"/>
      <c r="V297"/>
      <c r="W297"/>
      <c r="X297"/>
      <c r="Y297"/>
      <c r="Z297"/>
      <c r="AA297"/>
      <c r="AB297"/>
    </row>
    <row r="298" spans="3:28" s="44" customFormat="1" ht="15" x14ac:dyDescent="0.25">
      <c r="I298" s="186"/>
      <c r="K298"/>
      <c r="L298"/>
      <c r="M298"/>
      <c r="N298"/>
      <c r="O298"/>
      <c r="P298"/>
      <c r="Q298"/>
      <c r="R298"/>
      <c r="S298"/>
      <c r="T298"/>
      <c r="U298"/>
      <c r="V298"/>
      <c r="W298"/>
      <c r="X298"/>
      <c r="Y298"/>
      <c r="Z298"/>
      <c r="AA298"/>
      <c r="AB298"/>
    </row>
    <row r="299" spans="3:28" ht="15" x14ac:dyDescent="0.25">
      <c r="C299" s="1"/>
      <c r="K299"/>
      <c r="L299"/>
      <c r="M299"/>
      <c r="N299"/>
      <c r="O299"/>
      <c r="P299"/>
      <c r="Q299"/>
      <c r="R299"/>
      <c r="S299"/>
      <c r="T299"/>
      <c r="U299"/>
      <c r="V299"/>
      <c r="W299"/>
      <c r="X299"/>
      <c r="Y299"/>
      <c r="Z299"/>
      <c r="AA299"/>
      <c r="AB299"/>
    </row>
    <row r="300" spans="3:28" s="44" customFormat="1" ht="15" x14ac:dyDescent="0.25">
      <c r="I300" s="186"/>
      <c r="K300"/>
      <c r="L300"/>
      <c r="M300"/>
      <c r="N300"/>
      <c r="O300"/>
      <c r="P300"/>
      <c r="Q300"/>
      <c r="R300"/>
      <c r="S300"/>
      <c r="T300"/>
      <c r="U300"/>
      <c r="V300"/>
      <c r="W300"/>
      <c r="X300"/>
      <c r="Y300"/>
      <c r="Z300"/>
      <c r="AA300"/>
      <c r="AB300"/>
    </row>
    <row r="301" spans="3:28" s="44" customFormat="1" ht="15" x14ac:dyDescent="0.25">
      <c r="I301" s="186"/>
      <c r="K301"/>
      <c r="L301"/>
      <c r="M301"/>
      <c r="N301"/>
      <c r="O301"/>
      <c r="P301"/>
      <c r="Q301"/>
      <c r="R301"/>
      <c r="S301"/>
      <c r="T301"/>
      <c r="U301"/>
      <c r="V301"/>
      <c r="W301"/>
      <c r="X301"/>
      <c r="Y301"/>
      <c r="Z301"/>
      <c r="AA301"/>
      <c r="AB301"/>
    </row>
    <row r="302" spans="3:28" s="44" customFormat="1" ht="15" x14ac:dyDescent="0.25">
      <c r="I302" s="186"/>
      <c r="K302"/>
      <c r="L302"/>
      <c r="M302"/>
      <c r="N302"/>
      <c r="O302"/>
      <c r="P302"/>
      <c r="Q302"/>
      <c r="R302"/>
      <c r="S302"/>
      <c r="T302"/>
      <c r="U302"/>
      <c r="V302"/>
      <c r="W302"/>
      <c r="X302"/>
      <c r="Y302"/>
      <c r="Z302"/>
      <c r="AA302"/>
      <c r="AB302"/>
    </row>
    <row r="303" spans="3:28" ht="15" x14ac:dyDescent="0.25">
      <c r="C303" s="1"/>
      <c r="K303"/>
      <c r="L303"/>
      <c r="M303"/>
      <c r="N303"/>
      <c r="O303"/>
      <c r="P303"/>
      <c r="Q303"/>
      <c r="R303"/>
      <c r="S303"/>
      <c r="T303"/>
      <c r="U303"/>
      <c r="V303"/>
      <c r="W303"/>
      <c r="X303"/>
      <c r="Y303"/>
      <c r="Z303"/>
      <c r="AA303"/>
      <c r="AB303"/>
    </row>
    <row r="304" spans="3:28" ht="45" customHeight="1" x14ac:dyDescent="0.25">
      <c r="C304" s="1"/>
      <c r="K304"/>
      <c r="L304"/>
      <c r="M304"/>
      <c r="N304"/>
      <c r="O304"/>
      <c r="P304"/>
      <c r="Q304"/>
      <c r="R304"/>
      <c r="S304"/>
      <c r="T304"/>
      <c r="U304"/>
      <c r="V304"/>
      <c r="W304"/>
      <c r="X304"/>
      <c r="Y304"/>
      <c r="Z304"/>
      <c r="AA304"/>
      <c r="AB304"/>
    </row>
    <row r="305" spans="3:28" ht="59.45" customHeight="1" x14ac:dyDescent="0.25">
      <c r="C305" s="1"/>
      <c r="K305"/>
      <c r="L305"/>
      <c r="M305"/>
      <c r="N305"/>
      <c r="O305"/>
      <c r="P305"/>
      <c r="Q305"/>
      <c r="R305"/>
      <c r="S305"/>
      <c r="T305"/>
      <c r="U305"/>
      <c r="V305"/>
      <c r="W305"/>
      <c r="X305"/>
      <c r="Y305"/>
      <c r="Z305"/>
      <c r="AA305"/>
      <c r="AB305"/>
    </row>
    <row r="306" spans="3:28" ht="30" customHeight="1" x14ac:dyDescent="0.25">
      <c r="C306" s="1"/>
      <c r="K306"/>
      <c r="L306"/>
      <c r="M306"/>
      <c r="N306"/>
      <c r="O306"/>
      <c r="P306"/>
      <c r="Q306"/>
      <c r="R306"/>
      <c r="S306"/>
      <c r="T306"/>
      <c r="U306"/>
      <c r="V306"/>
      <c r="W306"/>
      <c r="X306"/>
      <c r="Y306"/>
      <c r="Z306"/>
      <c r="AA306"/>
      <c r="AB306"/>
    </row>
    <row r="307" spans="3:28" ht="30" customHeight="1" x14ac:dyDescent="0.25">
      <c r="C307" s="1"/>
      <c r="K307"/>
      <c r="L307"/>
      <c r="M307"/>
      <c r="N307"/>
      <c r="O307"/>
      <c r="P307"/>
      <c r="Q307"/>
      <c r="R307"/>
      <c r="S307"/>
      <c r="T307"/>
      <c r="U307"/>
      <c r="V307"/>
      <c r="W307"/>
      <c r="X307"/>
      <c r="Y307"/>
      <c r="Z307"/>
      <c r="AA307"/>
      <c r="AB307"/>
    </row>
    <row r="308" spans="3:28" ht="15" x14ac:dyDescent="0.25">
      <c r="C308" s="1"/>
      <c r="K308"/>
      <c r="L308"/>
      <c r="M308"/>
      <c r="N308"/>
      <c r="O308"/>
      <c r="P308"/>
      <c r="Q308"/>
      <c r="R308"/>
      <c r="S308"/>
      <c r="T308"/>
      <c r="U308"/>
      <c r="V308"/>
      <c r="W308"/>
      <c r="X308"/>
      <c r="Y308"/>
      <c r="Z308"/>
      <c r="AA308"/>
      <c r="AB308"/>
    </row>
    <row r="309" spans="3:28" s="95" customFormat="1" ht="28.9" customHeight="1" x14ac:dyDescent="0.25">
      <c r="I309" s="186"/>
      <c r="K309"/>
      <c r="L309"/>
      <c r="M309"/>
      <c r="N309"/>
      <c r="O309"/>
      <c r="P309"/>
      <c r="Q309"/>
      <c r="R309"/>
      <c r="S309"/>
      <c r="T309"/>
      <c r="U309"/>
      <c r="V309"/>
      <c r="W309"/>
      <c r="X309"/>
      <c r="Y309"/>
      <c r="Z309"/>
      <c r="AA309"/>
      <c r="AB309"/>
    </row>
    <row r="310" spans="3:28" ht="15" x14ac:dyDescent="0.25">
      <c r="C310" s="1"/>
      <c r="K310"/>
      <c r="L310"/>
      <c r="M310"/>
      <c r="N310"/>
      <c r="O310"/>
      <c r="P310"/>
      <c r="Q310"/>
      <c r="R310"/>
      <c r="S310"/>
      <c r="T310"/>
      <c r="U310"/>
      <c r="V310"/>
      <c r="W310"/>
      <c r="X310"/>
      <c r="Y310"/>
      <c r="Z310"/>
      <c r="AA310"/>
      <c r="AB310"/>
    </row>
    <row r="311" spans="3:28" ht="15" x14ac:dyDescent="0.25">
      <c r="K311"/>
      <c r="L311"/>
      <c r="M311"/>
      <c r="N311"/>
      <c r="O311"/>
      <c r="P311"/>
      <c r="Q311"/>
      <c r="R311"/>
      <c r="S311"/>
      <c r="T311"/>
      <c r="U311"/>
      <c r="V311"/>
      <c r="W311"/>
      <c r="X311"/>
      <c r="Y311"/>
      <c r="Z311"/>
      <c r="AA311"/>
      <c r="AB311"/>
    </row>
    <row r="312" spans="3:28" ht="15" x14ac:dyDescent="0.25">
      <c r="C312" s="1"/>
      <c r="K312"/>
      <c r="L312"/>
      <c r="M312"/>
      <c r="N312"/>
      <c r="O312"/>
      <c r="P312"/>
      <c r="Q312"/>
      <c r="R312"/>
      <c r="S312"/>
      <c r="T312"/>
      <c r="U312"/>
      <c r="V312"/>
      <c r="W312"/>
      <c r="X312"/>
      <c r="Y312"/>
      <c r="Z312"/>
      <c r="AA312"/>
      <c r="AB312"/>
    </row>
    <row r="313" spans="3:28" ht="15" x14ac:dyDescent="0.25">
      <c r="C313" s="1"/>
      <c r="K313"/>
      <c r="L313"/>
      <c r="M313"/>
      <c r="N313"/>
      <c r="O313"/>
      <c r="P313"/>
      <c r="Q313"/>
      <c r="R313"/>
      <c r="S313"/>
      <c r="T313"/>
      <c r="U313"/>
      <c r="V313"/>
      <c r="W313"/>
      <c r="X313"/>
      <c r="Y313"/>
      <c r="Z313"/>
      <c r="AA313"/>
      <c r="AB313"/>
    </row>
    <row r="314" spans="3:28" ht="15" x14ac:dyDescent="0.25">
      <c r="C314" s="1"/>
      <c r="K314"/>
      <c r="L314"/>
      <c r="M314"/>
      <c r="N314"/>
      <c r="O314"/>
      <c r="P314"/>
      <c r="Q314"/>
      <c r="R314"/>
      <c r="S314"/>
      <c r="T314"/>
      <c r="U314"/>
      <c r="V314"/>
      <c r="W314"/>
      <c r="X314"/>
      <c r="Y314"/>
      <c r="Z314"/>
      <c r="AA314"/>
      <c r="AB314"/>
    </row>
    <row r="315" spans="3:28" ht="15" x14ac:dyDescent="0.25">
      <c r="C315" s="1"/>
      <c r="K315"/>
      <c r="L315"/>
      <c r="M315"/>
      <c r="N315"/>
      <c r="O315"/>
      <c r="P315"/>
      <c r="Q315"/>
      <c r="R315"/>
      <c r="S315"/>
      <c r="T315"/>
      <c r="U315"/>
      <c r="V315"/>
      <c r="W315"/>
      <c r="X315"/>
      <c r="Y315"/>
      <c r="Z315"/>
      <c r="AA315"/>
      <c r="AB315"/>
    </row>
    <row r="316" spans="3:28" ht="15" x14ac:dyDescent="0.25">
      <c r="C316" s="1"/>
      <c r="K316"/>
      <c r="L316"/>
      <c r="M316"/>
      <c r="N316"/>
      <c r="O316"/>
      <c r="P316"/>
      <c r="Q316"/>
      <c r="R316"/>
      <c r="S316"/>
      <c r="T316"/>
      <c r="U316"/>
      <c r="V316"/>
      <c r="W316"/>
      <c r="X316"/>
      <c r="Y316"/>
      <c r="Z316"/>
      <c r="AA316"/>
      <c r="AB316"/>
    </row>
    <row r="317" spans="3:28" ht="15" x14ac:dyDescent="0.25">
      <c r="C317" s="1"/>
      <c r="K317"/>
      <c r="L317"/>
      <c r="M317"/>
      <c r="N317"/>
      <c r="O317"/>
      <c r="P317"/>
      <c r="Q317"/>
      <c r="R317"/>
      <c r="S317"/>
      <c r="T317"/>
      <c r="U317"/>
      <c r="V317"/>
      <c r="W317"/>
      <c r="X317"/>
      <c r="Y317"/>
      <c r="Z317"/>
      <c r="AA317"/>
      <c r="AB317"/>
    </row>
    <row r="318" spans="3:28" ht="15" x14ac:dyDescent="0.25">
      <c r="C318" s="1"/>
      <c r="K318"/>
      <c r="L318"/>
      <c r="M318"/>
      <c r="N318"/>
      <c r="O318"/>
      <c r="P318"/>
      <c r="Q318"/>
      <c r="R318"/>
      <c r="S318"/>
      <c r="T318"/>
      <c r="U318"/>
      <c r="V318"/>
      <c r="W318"/>
      <c r="X318"/>
      <c r="Y318"/>
      <c r="Z318"/>
      <c r="AA318"/>
      <c r="AB318"/>
    </row>
    <row r="319" spans="3:28" ht="15" x14ac:dyDescent="0.25">
      <c r="C319" s="1"/>
      <c r="K319"/>
      <c r="L319"/>
      <c r="M319"/>
      <c r="N319"/>
      <c r="O319"/>
      <c r="P319"/>
      <c r="Q319"/>
      <c r="R319"/>
      <c r="S319"/>
      <c r="T319"/>
      <c r="U319"/>
      <c r="V319"/>
      <c r="W319"/>
      <c r="X319"/>
      <c r="Y319"/>
      <c r="Z319"/>
      <c r="AA319"/>
      <c r="AB319"/>
    </row>
    <row r="320" spans="3:28" ht="15" x14ac:dyDescent="0.25">
      <c r="C320" s="1"/>
      <c r="K320"/>
      <c r="L320"/>
      <c r="M320"/>
      <c r="N320"/>
      <c r="O320"/>
      <c r="P320"/>
      <c r="Q320"/>
      <c r="R320"/>
      <c r="S320"/>
      <c r="T320"/>
      <c r="U320"/>
      <c r="V320"/>
      <c r="W320"/>
      <c r="X320"/>
      <c r="Y320"/>
      <c r="Z320"/>
      <c r="AA320"/>
      <c r="AB320"/>
    </row>
    <row r="321" spans="3:28" ht="15" x14ac:dyDescent="0.25">
      <c r="C321" s="1"/>
      <c r="K321"/>
      <c r="L321"/>
      <c r="M321"/>
      <c r="N321"/>
      <c r="O321"/>
      <c r="P321"/>
      <c r="Q321"/>
      <c r="R321"/>
      <c r="S321"/>
      <c r="T321"/>
      <c r="U321"/>
      <c r="V321"/>
      <c r="W321"/>
      <c r="X321"/>
      <c r="Y321"/>
      <c r="Z321"/>
      <c r="AA321"/>
      <c r="AB321"/>
    </row>
    <row r="322" spans="3:28" ht="15" x14ac:dyDescent="0.25">
      <c r="C322" s="1"/>
      <c r="K322"/>
      <c r="L322"/>
      <c r="M322"/>
      <c r="N322"/>
      <c r="O322"/>
      <c r="P322"/>
      <c r="Q322"/>
      <c r="R322"/>
      <c r="S322"/>
      <c r="T322"/>
      <c r="U322"/>
      <c r="V322"/>
      <c r="W322"/>
      <c r="X322"/>
      <c r="Y322"/>
      <c r="Z322"/>
      <c r="AA322"/>
      <c r="AB322"/>
    </row>
    <row r="323" spans="3:28" ht="15" x14ac:dyDescent="0.25">
      <c r="C323" s="1"/>
      <c r="K323"/>
      <c r="L323"/>
      <c r="M323"/>
      <c r="N323"/>
      <c r="O323"/>
      <c r="P323"/>
      <c r="Q323"/>
      <c r="R323"/>
      <c r="S323"/>
      <c r="T323"/>
      <c r="U323"/>
      <c r="V323"/>
      <c r="W323"/>
      <c r="X323"/>
      <c r="Y323"/>
      <c r="Z323"/>
      <c r="AA323"/>
      <c r="AB323"/>
    </row>
    <row r="324" spans="3:28" ht="15" x14ac:dyDescent="0.25">
      <c r="C324" s="1"/>
      <c r="K324"/>
      <c r="L324"/>
      <c r="M324"/>
      <c r="N324"/>
      <c r="O324"/>
      <c r="P324"/>
      <c r="Q324"/>
      <c r="R324"/>
      <c r="S324"/>
      <c r="T324"/>
      <c r="U324"/>
      <c r="V324"/>
      <c r="W324"/>
      <c r="X324"/>
      <c r="Y324"/>
      <c r="Z324"/>
      <c r="AA324"/>
      <c r="AB324"/>
    </row>
    <row r="325" spans="3:28" ht="15" x14ac:dyDescent="0.25">
      <c r="C325" s="1"/>
      <c r="K325"/>
      <c r="L325"/>
      <c r="M325"/>
      <c r="N325"/>
      <c r="O325"/>
      <c r="P325"/>
      <c r="Q325"/>
      <c r="R325"/>
      <c r="S325"/>
      <c r="T325"/>
      <c r="U325"/>
      <c r="V325"/>
      <c r="W325"/>
      <c r="X325"/>
      <c r="Y325"/>
      <c r="Z325"/>
      <c r="AA325"/>
      <c r="AB325"/>
    </row>
    <row r="326" spans="3:28" ht="15" x14ac:dyDescent="0.25">
      <c r="C326" s="1"/>
      <c r="K326"/>
      <c r="L326"/>
      <c r="M326"/>
      <c r="N326"/>
      <c r="O326"/>
      <c r="P326"/>
      <c r="Q326"/>
      <c r="R326"/>
      <c r="S326"/>
      <c r="T326"/>
      <c r="U326"/>
      <c r="V326"/>
      <c r="W326"/>
      <c r="X326"/>
      <c r="Y326"/>
      <c r="Z326"/>
      <c r="AA326"/>
      <c r="AB326"/>
    </row>
    <row r="327" spans="3:28" ht="15" x14ac:dyDescent="0.25">
      <c r="C327" s="1"/>
      <c r="K327"/>
      <c r="L327"/>
      <c r="M327"/>
      <c r="N327"/>
      <c r="O327"/>
      <c r="P327"/>
      <c r="Q327"/>
      <c r="R327"/>
      <c r="S327"/>
      <c r="T327"/>
      <c r="U327"/>
      <c r="V327"/>
      <c r="W327"/>
      <c r="X327"/>
      <c r="Y327"/>
      <c r="Z327"/>
      <c r="AA327"/>
      <c r="AB327"/>
    </row>
    <row r="328" spans="3:28" ht="15" x14ac:dyDescent="0.25">
      <c r="C328" s="1"/>
      <c r="K328"/>
      <c r="L328"/>
      <c r="M328"/>
      <c r="N328"/>
      <c r="O328"/>
      <c r="P328"/>
      <c r="Q328"/>
      <c r="R328"/>
      <c r="S328"/>
      <c r="T328"/>
      <c r="U328"/>
      <c r="V328"/>
      <c r="W328"/>
      <c r="X328"/>
      <c r="Y328"/>
      <c r="Z328"/>
      <c r="AA328"/>
      <c r="AB328"/>
    </row>
    <row r="329" spans="3:28" ht="15" x14ac:dyDescent="0.25">
      <c r="C329" s="1"/>
      <c r="K329"/>
      <c r="L329"/>
      <c r="M329"/>
      <c r="N329"/>
      <c r="O329"/>
      <c r="P329"/>
      <c r="Q329"/>
      <c r="R329"/>
      <c r="S329"/>
      <c r="T329"/>
      <c r="U329"/>
      <c r="V329"/>
      <c r="W329"/>
      <c r="X329"/>
      <c r="Y329"/>
      <c r="Z329"/>
      <c r="AA329"/>
      <c r="AB329"/>
    </row>
    <row r="330" spans="3:28" ht="15" x14ac:dyDescent="0.25">
      <c r="C330" s="1"/>
      <c r="K330"/>
      <c r="L330"/>
      <c r="M330"/>
      <c r="N330"/>
      <c r="O330"/>
      <c r="P330"/>
      <c r="Q330"/>
      <c r="R330"/>
      <c r="S330"/>
      <c r="T330"/>
      <c r="U330"/>
      <c r="V330"/>
      <c r="W330"/>
      <c r="X330"/>
      <c r="Y330"/>
      <c r="Z330"/>
      <c r="AA330"/>
      <c r="AB330"/>
    </row>
    <row r="331" spans="3:28" ht="15" x14ac:dyDescent="0.25">
      <c r="C331" s="1"/>
      <c r="K331"/>
      <c r="L331"/>
      <c r="M331"/>
      <c r="N331"/>
      <c r="O331"/>
      <c r="P331"/>
      <c r="Q331"/>
      <c r="R331"/>
      <c r="S331"/>
      <c r="T331"/>
      <c r="U331"/>
      <c r="V331"/>
      <c r="W331"/>
      <c r="X331"/>
      <c r="Y331"/>
      <c r="Z331"/>
      <c r="AA331"/>
      <c r="AB331"/>
    </row>
    <row r="332" spans="3:28" ht="15" x14ac:dyDescent="0.25">
      <c r="C332" s="1"/>
      <c r="K332"/>
      <c r="L332"/>
      <c r="M332"/>
      <c r="N332"/>
      <c r="O332"/>
      <c r="P332"/>
      <c r="Q332"/>
      <c r="R332"/>
      <c r="S332"/>
      <c r="T332"/>
      <c r="U332"/>
      <c r="V332"/>
      <c r="W332"/>
      <c r="X332"/>
      <c r="Y332"/>
      <c r="Z332"/>
      <c r="AA332"/>
      <c r="AB332"/>
    </row>
    <row r="333" spans="3:28" ht="15" x14ac:dyDescent="0.25">
      <c r="C333" s="1"/>
      <c r="K333"/>
      <c r="L333"/>
      <c r="M333"/>
      <c r="N333"/>
      <c r="O333"/>
      <c r="P333"/>
      <c r="Q333"/>
      <c r="R333"/>
      <c r="S333"/>
      <c r="T333"/>
      <c r="U333"/>
      <c r="V333"/>
      <c r="W333"/>
      <c r="X333"/>
      <c r="Y333"/>
      <c r="Z333"/>
      <c r="AA333"/>
      <c r="AB333"/>
    </row>
    <row r="334" spans="3:28" ht="15" x14ac:dyDescent="0.25">
      <c r="C334" s="1"/>
      <c r="K334"/>
      <c r="L334"/>
      <c r="M334"/>
      <c r="N334"/>
      <c r="O334"/>
      <c r="P334"/>
      <c r="Q334"/>
      <c r="R334"/>
      <c r="S334"/>
      <c r="T334"/>
      <c r="U334"/>
      <c r="V334"/>
      <c r="W334"/>
      <c r="X334"/>
      <c r="Y334"/>
      <c r="Z334"/>
      <c r="AA334"/>
      <c r="AB334"/>
    </row>
    <row r="335" spans="3:28" ht="15" x14ac:dyDescent="0.25">
      <c r="C335" s="1"/>
      <c r="K335"/>
      <c r="L335"/>
      <c r="M335"/>
      <c r="N335"/>
      <c r="O335"/>
      <c r="P335"/>
      <c r="Q335"/>
      <c r="R335"/>
      <c r="S335"/>
      <c r="T335"/>
      <c r="U335"/>
      <c r="V335"/>
      <c r="W335"/>
      <c r="X335"/>
      <c r="Y335"/>
      <c r="Z335"/>
      <c r="AA335"/>
      <c r="AB335"/>
    </row>
    <row r="336" spans="3:28" ht="15" x14ac:dyDescent="0.25">
      <c r="C336" s="1"/>
      <c r="K336"/>
      <c r="L336"/>
      <c r="M336"/>
      <c r="N336"/>
      <c r="O336"/>
      <c r="P336"/>
      <c r="Q336"/>
      <c r="R336"/>
      <c r="S336"/>
      <c r="T336"/>
      <c r="U336"/>
      <c r="V336"/>
      <c r="W336"/>
      <c r="X336"/>
      <c r="Y336"/>
      <c r="Z336"/>
      <c r="AA336"/>
      <c r="AB336"/>
    </row>
    <row r="337" spans="3:28" ht="15" x14ac:dyDescent="0.25">
      <c r="C337" s="1"/>
      <c r="K337"/>
      <c r="L337"/>
      <c r="M337"/>
      <c r="N337"/>
      <c r="O337"/>
      <c r="P337"/>
      <c r="Q337"/>
      <c r="R337"/>
      <c r="S337"/>
      <c r="T337"/>
      <c r="U337"/>
      <c r="V337"/>
      <c r="W337"/>
      <c r="X337"/>
      <c r="Y337"/>
      <c r="Z337"/>
      <c r="AA337"/>
      <c r="AB337"/>
    </row>
    <row r="338" spans="3:28" ht="15" x14ac:dyDescent="0.25">
      <c r="C338" s="1"/>
      <c r="K338"/>
      <c r="L338"/>
      <c r="M338"/>
      <c r="N338"/>
      <c r="O338"/>
      <c r="P338"/>
      <c r="Q338"/>
      <c r="R338"/>
      <c r="S338"/>
      <c r="T338"/>
      <c r="U338"/>
      <c r="V338"/>
      <c r="W338"/>
      <c r="X338"/>
      <c r="Y338"/>
      <c r="Z338"/>
      <c r="AA338"/>
      <c r="AB338"/>
    </row>
    <row r="339" spans="3:28" ht="15" x14ac:dyDescent="0.25">
      <c r="C339" s="1"/>
      <c r="K339"/>
      <c r="L339"/>
      <c r="M339"/>
      <c r="N339"/>
      <c r="O339"/>
      <c r="P339"/>
      <c r="Q339"/>
      <c r="R339"/>
      <c r="S339"/>
      <c r="T339"/>
      <c r="U339"/>
      <c r="V339"/>
      <c r="W339"/>
      <c r="X339"/>
      <c r="Y339"/>
      <c r="Z339"/>
      <c r="AA339"/>
      <c r="AB339"/>
    </row>
    <row r="340" spans="3:28" ht="15" x14ac:dyDescent="0.25">
      <c r="C340" s="1"/>
      <c r="K340"/>
      <c r="L340"/>
      <c r="M340"/>
      <c r="N340"/>
      <c r="O340"/>
      <c r="P340"/>
      <c r="Q340"/>
      <c r="R340"/>
      <c r="S340"/>
      <c r="T340"/>
      <c r="U340"/>
      <c r="V340"/>
      <c r="W340"/>
      <c r="X340"/>
      <c r="Y340"/>
      <c r="Z340"/>
      <c r="AA340"/>
      <c r="AB340"/>
    </row>
    <row r="341" spans="3:28" ht="15" x14ac:dyDescent="0.25">
      <c r="C341" s="1"/>
      <c r="K341"/>
      <c r="L341"/>
      <c r="M341"/>
      <c r="N341"/>
      <c r="O341"/>
      <c r="P341"/>
      <c r="Q341"/>
      <c r="R341"/>
      <c r="S341"/>
      <c r="T341"/>
      <c r="U341"/>
      <c r="V341"/>
      <c r="W341"/>
      <c r="X341"/>
      <c r="Y341"/>
      <c r="Z341"/>
      <c r="AA341"/>
      <c r="AB341"/>
    </row>
    <row r="342" spans="3:28" ht="15" x14ac:dyDescent="0.25">
      <c r="C342" s="1"/>
      <c r="K342"/>
      <c r="L342"/>
      <c r="M342"/>
      <c r="N342"/>
      <c r="O342"/>
      <c r="P342"/>
      <c r="Q342"/>
      <c r="R342"/>
      <c r="S342"/>
      <c r="T342"/>
      <c r="U342"/>
      <c r="V342"/>
      <c r="W342"/>
      <c r="X342"/>
      <c r="Y342"/>
      <c r="Z342"/>
      <c r="AA342"/>
      <c r="AB342"/>
    </row>
    <row r="343" spans="3:28" ht="15" x14ac:dyDescent="0.25">
      <c r="C343" s="1"/>
      <c r="K343"/>
      <c r="L343"/>
      <c r="M343"/>
      <c r="N343"/>
      <c r="O343"/>
      <c r="P343"/>
      <c r="Q343"/>
      <c r="R343"/>
      <c r="S343"/>
      <c r="T343"/>
      <c r="U343"/>
      <c r="V343"/>
      <c r="W343"/>
      <c r="X343"/>
      <c r="Y343"/>
      <c r="Z343"/>
      <c r="AA343"/>
      <c r="AB343"/>
    </row>
    <row r="344" spans="3:28" ht="15" x14ac:dyDescent="0.25">
      <c r="C344" s="1"/>
      <c r="K344"/>
      <c r="L344"/>
      <c r="M344"/>
      <c r="N344"/>
      <c r="O344"/>
      <c r="P344"/>
      <c r="Q344"/>
      <c r="R344"/>
      <c r="S344"/>
      <c r="T344"/>
      <c r="U344"/>
      <c r="V344"/>
      <c r="W344"/>
      <c r="X344"/>
      <c r="Y344"/>
      <c r="Z344"/>
      <c r="AA344"/>
      <c r="AB344"/>
    </row>
    <row r="345" spans="3:28" ht="15" x14ac:dyDescent="0.25">
      <c r="C345" s="1"/>
      <c r="K345"/>
      <c r="L345"/>
      <c r="M345"/>
      <c r="N345"/>
      <c r="O345"/>
      <c r="P345"/>
      <c r="Q345"/>
      <c r="R345"/>
      <c r="S345"/>
      <c r="T345"/>
      <c r="U345"/>
      <c r="V345"/>
      <c r="W345"/>
      <c r="X345"/>
      <c r="Y345"/>
      <c r="Z345"/>
      <c r="AA345"/>
      <c r="AB345"/>
    </row>
    <row r="346" spans="3:28" ht="15" x14ac:dyDescent="0.25">
      <c r="C346" s="1"/>
      <c r="K346"/>
      <c r="L346"/>
      <c r="M346"/>
      <c r="N346"/>
      <c r="O346"/>
      <c r="P346"/>
      <c r="Q346"/>
      <c r="R346"/>
      <c r="S346"/>
      <c r="T346"/>
      <c r="U346"/>
      <c r="V346"/>
      <c r="W346"/>
      <c r="X346"/>
      <c r="Y346"/>
      <c r="Z346"/>
      <c r="AA346"/>
      <c r="AB346"/>
    </row>
    <row r="347" spans="3:28" ht="15" x14ac:dyDescent="0.25">
      <c r="C347" s="1"/>
      <c r="K347"/>
      <c r="L347"/>
      <c r="M347"/>
      <c r="N347"/>
      <c r="O347"/>
      <c r="P347"/>
      <c r="Q347"/>
      <c r="R347"/>
      <c r="S347"/>
      <c r="T347"/>
      <c r="U347"/>
      <c r="V347"/>
      <c r="W347"/>
      <c r="X347"/>
      <c r="Y347"/>
      <c r="Z347"/>
      <c r="AA347"/>
      <c r="AB347"/>
    </row>
    <row r="348" spans="3:28" ht="15" x14ac:dyDescent="0.25">
      <c r="C348" s="1"/>
      <c r="K348"/>
      <c r="L348"/>
      <c r="M348"/>
      <c r="N348"/>
      <c r="O348"/>
      <c r="P348"/>
      <c r="Q348"/>
      <c r="R348"/>
      <c r="S348"/>
      <c r="T348"/>
      <c r="U348"/>
      <c r="V348"/>
      <c r="W348"/>
      <c r="X348"/>
      <c r="Y348"/>
      <c r="Z348"/>
      <c r="AA348"/>
      <c r="AB348"/>
    </row>
    <row r="349" spans="3:28" ht="15" x14ac:dyDescent="0.25">
      <c r="C349" s="1"/>
      <c r="K349"/>
      <c r="L349"/>
      <c r="M349"/>
      <c r="N349"/>
      <c r="O349"/>
      <c r="P349"/>
      <c r="Q349"/>
      <c r="R349"/>
      <c r="S349"/>
      <c r="T349"/>
      <c r="U349"/>
      <c r="V349"/>
      <c r="W349"/>
      <c r="X349"/>
      <c r="Y349"/>
      <c r="Z349"/>
      <c r="AA349"/>
      <c r="AB349"/>
    </row>
    <row r="350" spans="3:28" ht="15" x14ac:dyDescent="0.25">
      <c r="C350" s="1"/>
      <c r="K350"/>
      <c r="L350"/>
      <c r="M350"/>
      <c r="N350"/>
      <c r="O350"/>
      <c r="P350"/>
      <c r="Q350"/>
      <c r="R350"/>
      <c r="S350"/>
      <c r="T350"/>
      <c r="U350"/>
      <c r="V350"/>
      <c r="W350"/>
      <c r="X350"/>
      <c r="Y350"/>
      <c r="Z350"/>
      <c r="AA350"/>
      <c r="AB350"/>
    </row>
    <row r="351" spans="3:28" ht="15" x14ac:dyDescent="0.25">
      <c r="C351" s="1"/>
      <c r="K351"/>
      <c r="L351"/>
      <c r="M351"/>
      <c r="N351"/>
      <c r="O351"/>
      <c r="P351"/>
      <c r="Q351"/>
      <c r="R351"/>
      <c r="S351"/>
      <c r="T351"/>
      <c r="U351"/>
      <c r="V351"/>
      <c r="W351"/>
      <c r="X351"/>
      <c r="Y351"/>
      <c r="Z351"/>
      <c r="AA351"/>
      <c r="AB351"/>
    </row>
    <row r="352" spans="3:28" ht="15" x14ac:dyDescent="0.25">
      <c r="C352" s="1"/>
      <c r="K352"/>
      <c r="L352"/>
      <c r="M352"/>
      <c r="N352"/>
      <c r="O352"/>
      <c r="P352"/>
      <c r="Q352"/>
      <c r="R352"/>
      <c r="S352"/>
      <c r="T352"/>
      <c r="U352"/>
      <c r="V352"/>
      <c r="W352"/>
      <c r="X352"/>
      <c r="Y352"/>
      <c r="Z352"/>
      <c r="AA352"/>
      <c r="AB352"/>
    </row>
    <row r="353" spans="3:28" ht="15" x14ac:dyDescent="0.25">
      <c r="C353" s="1"/>
      <c r="K353"/>
      <c r="L353"/>
      <c r="M353"/>
      <c r="N353"/>
      <c r="O353"/>
      <c r="P353"/>
      <c r="Q353"/>
      <c r="R353"/>
      <c r="S353"/>
      <c r="T353"/>
      <c r="U353"/>
      <c r="V353"/>
      <c r="W353"/>
      <c r="X353"/>
      <c r="Y353"/>
      <c r="Z353"/>
      <c r="AA353"/>
      <c r="AB353"/>
    </row>
    <row r="354" spans="3:28" ht="15" x14ac:dyDescent="0.25">
      <c r="C354" s="1"/>
      <c r="K354"/>
      <c r="L354"/>
      <c r="M354"/>
      <c r="N354"/>
      <c r="O354"/>
      <c r="P354"/>
      <c r="Q354"/>
      <c r="R354"/>
      <c r="S354"/>
      <c r="T354"/>
      <c r="U354"/>
      <c r="V354"/>
      <c r="W354"/>
      <c r="X354"/>
      <c r="Y354"/>
      <c r="Z354"/>
      <c r="AA354"/>
      <c r="AB354"/>
    </row>
    <row r="355" spans="3:28" ht="15" x14ac:dyDescent="0.25">
      <c r="C355" s="1"/>
      <c r="K355"/>
      <c r="L355"/>
      <c r="M355"/>
      <c r="N355"/>
      <c r="O355"/>
      <c r="P355"/>
      <c r="Q355"/>
      <c r="R355"/>
      <c r="S355"/>
      <c r="T355"/>
      <c r="U355"/>
      <c r="V355"/>
      <c r="W355"/>
      <c r="X355"/>
      <c r="Y355"/>
      <c r="Z355"/>
      <c r="AA355"/>
      <c r="AB355"/>
    </row>
    <row r="356" spans="3:28" ht="15" x14ac:dyDescent="0.25">
      <c r="C356" s="1"/>
      <c r="K356"/>
      <c r="L356"/>
      <c r="M356"/>
      <c r="N356"/>
      <c r="O356"/>
      <c r="P356"/>
      <c r="Q356"/>
      <c r="R356"/>
      <c r="S356"/>
      <c r="T356"/>
      <c r="U356"/>
      <c r="V356"/>
      <c r="W356"/>
      <c r="X356"/>
      <c r="Y356"/>
      <c r="Z356"/>
      <c r="AA356"/>
      <c r="AB356"/>
    </row>
    <row r="357" spans="3:28" ht="15" x14ac:dyDescent="0.25">
      <c r="C357" s="1"/>
      <c r="K357"/>
      <c r="L357"/>
      <c r="M357"/>
      <c r="N357"/>
      <c r="O357"/>
      <c r="P357"/>
      <c r="Q357"/>
      <c r="R357"/>
      <c r="S357"/>
      <c r="T357"/>
      <c r="U357"/>
      <c r="V357"/>
      <c r="W357"/>
      <c r="X357"/>
      <c r="Y357"/>
      <c r="Z357"/>
      <c r="AA357"/>
      <c r="AB357"/>
    </row>
    <row r="358" spans="3:28" ht="15" x14ac:dyDescent="0.25">
      <c r="C358" s="1"/>
      <c r="K358"/>
      <c r="L358"/>
      <c r="M358"/>
      <c r="N358"/>
      <c r="O358"/>
      <c r="P358"/>
      <c r="Q358"/>
      <c r="R358"/>
      <c r="S358"/>
      <c r="T358"/>
      <c r="U358"/>
      <c r="V358"/>
      <c r="W358"/>
      <c r="X358"/>
      <c r="Y358"/>
      <c r="Z358"/>
      <c r="AA358"/>
      <c r="AB358"/>
    </row>
    <row r="359" spans="3:28" ht="15" x14ac:dyDescent="0.25">
      <c r="C359" s="1"/>
      <c r="K359"/>
      <c r="L359"/>
      <c r="M359"/>
      <c r="N359"/>
      <c r="O359"/>
      <c r="P359"/>
      <c r="Q359"/>
      <c r="R359"/>
      <c r="S359"/>
      <c r="T359"/>
      <c r="U359"/>
      <c r="V359"/>
      <c r="W359"/>
      <c r="X359"/>
      <c r="Y359"/>
      <c r="Z359"/>
      <c r="AA359"/>
      <c r="AB359"/>
    </row>
    <row r="360" spans="3:28" ht="15" x14ac:dyDescent="0.25">
      <c r="C360" s="1"/>
      <c r="K360"/>
      <c r="L360"/>
      <c r="M360"/>
      <c r="N360"/>
      <c r="O360"/>
      <c r="P360"/>
      <c r="Q360"/>
      <c r="R360"/>
      <c r="S360"/>
      <c r="T360"/>
      <c r="U360"/>
      <c r="V360"/>
      <c r="W360"/>
      <c r="X360"/>
      <c r="Y360"/>
      <c r="Z360"/>
      <c r="AA360"/>
      <c r="AB360"/>
    </row>
    <row r="361" spans="3:28" ht="15" x14ac:dyDescent="0.25">
      <c r="C361" s="1"/>
      <c r="K361"/>
      <c r="L361"/>
      <c r="M361"/>
      <c r="N361"/>
      <c r="O361"/>
      <c r="P361"/>
      <c r="Q361"/>
      <c r="R361"/>
      <c r="S361"/>
      <c r="T361"/>
      <c r="U361"/>
      <c r="V361"/>
      <c r="W361"/>
      <c r="X361"/>
      <c r="Y361"/>
      <c r="Z361"/>
      <c r="AA361"/>
      <c r="AB361"/>
    </row>
    <row r="362" spans="3:28" ht="15" x14ac:dyDescent="0.25">
      <c r="C362" s="1"/>
      <c r="K362"/>
      <c r="L362"/>
      <c r="M362"/>
      <c r="N362"/>
      <c r="O362"/>
      <c r="P362"/>
      <c r="Q362"/>
      <c r="R362"/>
      <c r="S362"/>
      <c r="T362"/>
      <c r="U362"/>
      <c r="V362"/>
      <c r="W362"/>
      <c r="X362"/>
      <c r="Y362"/>
      <c r="Z362"/>
      <c r="AA362"/>
      <c r="AB362"/>
    </row>
    <row r="363" spans="3:28" ht="15" x14ac:dyDescent="0.25">
      <c r="C363" s="1"/>
      <c r="K363"/>
      <c r="L363"/>
      <c r="M363"/>
      <c r="N363"/>
      <c r="O363"/>
      <c r="P363"/>
      <c r="Q363"/>
      <c r="R363"/>
      <c r="S363"/>
      <c r="T363"/>
      <c r="U363"/>
      <c r="V363"/>
      <c r="W363"/>
      <c r="X363"/>
      <c r="Y363"/>
      <c r="Z363"/>
      <c r="AA363"/>
      <c r="AB363"/>
    </row>
    <row r="364" spans="3:28" ht="15" x14ac:dyDescent="0.25">
      <c r="C364" s="1"/>
      <c r="K364"/>
      <c r="L364"/>
      <c r="M364"/>
      <c r="N364"/>
      <c r="O364"/>
      <c r="P364"/>
      <c r="Q364"/>
      <c r="R364"/>
      <c r="S364"/>
      <c r="T364"/>
      <c r="U364"/>
      <c r="V364"/>
      <c r="W364"/>
      <c r="X364"/>
      <c r="Y364"/>
      <c r="Z364"/>
      <c r="AA364"/>
      <c r="AB364"/>
    </row>
    <row r="365" spans="3:28" ht="15" x14ac:dyDescent="0.25">
      <c r="C365" s="1"/>
      <c r="K365"/>
      <c r="L365"/>
      <c r="M365"/>
      <c r="N365"/>
      <c r="O365"/>
      <c r="P365"/>
      <c r="Q365"/>
      <c r="R365"/>
      <c r="S365"/>
      <c r="T365"/>
      <c r="U365"/>
      <c r="V365"/>
      <c r="W365"/>
      <c r="X365"/>
      <c r="Y365"/>
      <c r="Z365"/>
      <c r="AA365"/>
      <c r="AB365"/>
    </row>
    <row r="366" spans="3:28" ht="15" x14ac:dyDescent="0.25">
      <c r="C366" s="1"/>
      <c r="K366"/>
      <c r="L366"/>
      <c r="M366"/>
      <c r="N366"/>
      <c r="O366"/>
      <c r="P366"/>
      <c r="Q366"/>
      <c r="R366"/>
      <c r="S366"/>
      <c r="T366"/>
      <c r="U366"/>
      <c r="V366"/>
      <c r="W366"/>
      <c r="X366"/>
      <c r="Y366"/>
      <c r="Z366"/>
      <c r="AA366"/>
      <c r="AB366"/>
    </row>
    <row r="367" spans="3:28" ht="15" x14ac:dyDescent="0.25">
      <c r="C367" s="1"/>
      <c r="K367"/>
      <c r="L367"/>
      <c r="M367"/>
      <c r="N367"/>
      <c r="O367"/>
      <c r="P367"/>
      <c r="Q367"/>
      <c r="R367"/>
      <c r="S367"/>
      <c r="T367"/>
      <c r="U367"/>
      <c r="V367"/>
      <c r="W367"/>
      <c r="X367"/>
      <c r="Y367"/>
      <c r="Z367"/>
      <c r="AA367"/>
      <c r="AB367"/>
    </row>
    <row r="368" spans="3:28" ht="15" x14ac:dyDescent="0.25">
      <c r="C368" s="1"/>
      <c r="K368"/>
      <c r="L368"/>
      <c r="M368"/>
      <c r="N368"/>
      <c r="O368"/>
      <c r="P368"/>
      <c r="Q368"/>
      <c r="R368"/>
      <c r="S368"/>
      <c r="T368"/>
      <c r="U368"/>
      <c r="V368"/>
      <c r="W368"/>
      <c r="X368"/>
      <c r="Y368"/>
      <c r="Z368"/>
      <c r="AA368"/>
      <c r="AB368"/>
    </row>
    <row r="369" spans="3:28" ht="15" x14ac:dyDescent="0.25">
      <c r="C369" s="1"/>
      <c r="K369"/>
      <c r="L369"/>
      <c r="M369"/>
      <c r="N369"/>
      <c r="O369"/>
      <c r="P369"/>
      <c r="Q369"/>
      <c r="R369"/>
      <c r="S369"/>
      <c r="T369"/>
      <c r="U369"/>
      <c r="V369"/>
      <c r="W369"/>
      <c r="X369"/>
      <c r="Y369"/>
      <c r="Z369"/>
      <c r="AA369"/>
      <c r="AB369"/>
    </row>
    <row r="370" spans="3:28" ht="15" x14ac:dyDescent="0.25">
      <c r="C370" s="1"/>
      <c r="K370"/>
      <c r="L370"/>
      <c r="M370"/>
      <c r="N370"/>
      <c r="O370"/>
      <c r="P370"/>
      <c r="Q370"/>
      <c r="R370"/>
      <c r="S370"/>
      <c r="T370"/>
      <c r="U370"/>
      <c r="V370"/>
      <c r="W370"/>
      <c r="X370"/>
      <c r="Y370"/>
      <c r="Z370"/>
      <c r="AA370"/>
      <c r="AB370"/>
    </row>
    <row r="371" spans="3:28" ht="15" x14ac:dyDescent="0.25">
      <c r="C371" s="1"/>
      <c r="K371"/>
      <c r="L371"/>
      <c r="M371"/>
      <c r="N371"/>
      <c r="O371"/>
      <c r="P371"/>
      <c r="Q371"/>
      <c r="R371"/>
      <c r="S371"/>
      <c r="T371"/>
      <c r="U371"/>
      <c r="V371"/>
      <c r="W371"/>
      <c r="X371"/>
      <c r="Y371"/>
      <c r="Z371"/>
      <c r="AA371"/>
      <c r="AB371"/>
    </row>
    <row r="372" spans="3:28" ht="15" x14ac:dyDescent="0.25">
      <c r="C372" s="1"/>
      <c r="K372"/>
      <c r="L372"/>
      <c r="M372"/>
      <c r="N372"/>
      <c r="O372"/>
      <c r="P372"/>
      <c r="Q372"/>
      <c r="R372"/>
      <c r="S372"/>
      <c r="T372"/>
      <c r="U372"/>
      <c r="V372"/>
      <c r="W372"/>
      <c r="X372"/>
      <c r="Y372"/>
      <c r="Z372"/>
      <c r="AA372"/>
      <c r="AB372"/>
    </row>
    <row r="373" spans="3:28" ht="15" x14ac:dyDescent="0.25">
      <c r="C373" s="1"/>
      <c r="K373"/>
      <c r="L373"/>
      <c r="M373"/>
      <c r="N373"/>
      <c r="O373"/>
      <c r="P373"/>
      <c r="Q373"/>
      <c r="R373"/>
      <c r="S373"/>
      <c r="T373"/>
      <c r="U373"/>
      <c r="V373"/>
      <c r="W373"/>
      <c r="X373"/>
      <c r="Y373"/>
      <c r="Z373"/>
      <c r="AA373"/>
      <c r="AB373"/>
    </row>
    <row r="374" spans="3:28" ht="15" x14ac:dyDescent="0.25">
      <c r="C374" s="1"/>
      <c r="K374"/>
      <c r="L374"/>
      <c r="M374"/>
      <c r="N374"/>
      <c r="O374"/>
      <c r="P374"/>
      <c r="Q374"/>
      <c r="R374"/>
      <c r="S374"/>
      <c r="T374"/>
      <c r="U374"/>
      <c r="V374"/>
      <c r="W374"/>
      <c r="X374"/>
      <c r="Y374"/>
      <c r="Z374"/>
      <c r="AA374"/>
      <c r="AB374"/>
    </row>
    <row r="375" spans="3:28" ht="15" x14ac:dyDescent="0.25">
      <c r="C375" s="1"/>
      <c r="K375"/>
      <c r="L375"/>
      <c r="M375"/>
      <c r="N375"/>
      <c r="O375"/>
      <c r="P375"/>
      <c r="Q375"/>
      <c r="R375"/>
      <c r="S375"/>
      <c r="T375"/>
      <c r="U375"/>
      <c r="V375"/>
      <c r="W375"/>
      <c r="X375"/>
      <c r="Y375"/>
      <c r="Z375"/>
      <c r="AA375"/>
      <c r="AB375"/>
    </row>
    <row r="376" spans="3:28" ht="15" x14ac:dyDescent="0.25">
      <c r="C376" s="1"/>
      <c r="K376"/>
      <c r="L376"/>
      <c r="M376"/>
      <c r="N376"/>
      <c r="O376"/>
      <c r="P376"/>
      <c r="Q376"/>
      <c r="R376"/>
      <c r="S376"/>
      <c r="T376"/>
      <c r="U376"/>
      <c r="V376"/>
      <c r="W376"/>
      <c r="X376"/>
      <c r="Y376"/>
      <c r="Z376"/>
      <c r="AA376"/>
      <c r="AB376"/>
    </row>
    <row r="377" spans="3:28" ht="15" x14ac:dyDescent="0.25">
      <c r="C377" s="1"/>
      <c r="K377"/>
      <c r="L377"/>
      <c r="M377"/>
      <c r="N377"/>
      <c r="O377"/>
      <c r="P377"/>
      <c r="Q377"/>
      <c r="R377"/>
      <c r="S377"/>
      <c r="T377"/>
      <c r="U377"/>
      <c r="V377"/>
      <c r="W377"/>
      <c r="X377"/>
      <c r="Y377"/>
      <c r="Z377"/>
      <c r="AA377"/>
      <c r="AB377"/>
    </row>
    <row r="378" spans="3:28" ht="15" x14ac:dyDescent="0.25">
      <c r="C378" s="1"/>
      <c r="K378"/>
      <c r="L378"/>
      <c r="M378"/>
      <c r="N378"/>
      <c r="O378"/>
      <c r="P378"/>
      <c r="Q378"/>
      <c r="R378"/>
      <c r="S378"/>
      <c r="T378"/>
      <c r="U378"/>
      <c r="V378"/>
      <c r="W378"/>
      <c r="X378"/>
      <c r="Y378"/>
      <c r="Z378"/>
      <c r="AA378"/>
      <c r="AB378"/>
    </row>
    <row r="379" spans="3:28" ht="15" x14ac:dyDescent="0.25">
      <c r="C379" s="1"/>
      <c r="K379"/>
      <c r="L379"/>
      <c r="M379"/>
      <c r="N379"/>
      <c r="O379"/>
      <c r="P379"/>
      <c r="Q379"/>
      <c r="R379"/>
      <c r="S379"/>
      <c r="T379"/>
      <c r="U379"/>
      <c r="V379"/>
      <c r="W379"/>
      <c r="X379"/>
      <c r="Y379"/>
      <c r="Z379"/>
      <c r="AA379"/>
      <c r="AB379"/>
    </row>
    <row r="380" spans="3:28" ht="15" x14ac:dyDescent="0.25">
      <c r="C380" s="1"/>
      <c r="K380"/>
      <c r="L380"/>
      <c r="M380"/>
      <c r="N380"/>
      <c r="O380"/>
      <c r="P380"/>
      <c r="Q380"/>
      <c r="R380"/>
      <c r="S380"/>
      <c r="T380"/>
      <c r="U380"/>
      <c r="V380"/>
      <c r="W380"/>
      <c r="X380"/>
      <c r="Y380"/>
      <c r="Z380"/>
      <c r="AA380"/>
      <c r="AB380"/>
    </row>
    <row r="381" spans="3:28" ht="15" x14ac:dyDescent="0.25">
      <c r="C381" s="1"/>
      <c r="K381"/>
      <c r="L381"/>
      <c r="M381"/>
      <c r="N381"/>
      <c r="O381"/>
      <c r="P381"/>
      <c r="Q381"/>
      <c r="R381"/>
      <c r="S381"/>
      <c r="T381"/>
      <c r="U381"/>
      <c r="V381"/>
      <c r="W381"/>
      <c r="X381"/>
      <c r="Y381"/>
      <c r="Z381"/>
      <c r="AA381"/>
      <c r="AB381"/>
    </row>
    <row r="382" spans="3:28" ht="15" x14ac:dyDescent="0.25">
      <c r="C382" s="1"/>
      <c r="K382"/>
      <c r="L382"/>
      <c r="M382"/>
      <c r="N382"/>
      <c r="O382"/>
      <c r="P382"/>
      <c r="Q382"/>
      <c r="R382"/>
      <c r="S382"/>
      <c r="T382"/>
      <c r="U382"/>
      <c r="V382"/>
      <c r="W382"/>
      <c r="X382"/>
      <c r="Y382"/>
      <c r="Z382"/>
      <c r="AA382"/>
      <c r="AB382"/>
    </row>
    <row r="383" spans="3:28" ht="15" x14ac:dyDescent="0.25">
      <c r="C383" s="1"/>
      <c r="K383"/>
      <c r="L383"/>
      <c r="M383"/>
      <c r="N383"/>
      <c r="O383"/>
      <c r="P383"/>
      <c r="Q383"/>
      <c r="R383"/>
      <c r="S383"/>
      <c r="T383"/>
      <c r="U383"/>
      <c r="V383"/>
      <c r="W383"/>
      <c r="X383"/>
      <c r="Y383"/>
      <c r="Z383"/>
      <c r="AA383"/>
      <c r="AB383"/>
    </row>
    <row r="384" spans="3:28" ht="15" x14ac:dyDescent="0.25">
      <c r="C384" s="1"/>
      <c r="K384"/>
      <c r="L384"/>
      <c r="M384"/>
      <c r="N384"/>
      <c r="O384"/>
      <c r="P384"/>
      <c r="Q384"/>
      <c r="R384"/>
      <c r="S384"/>
      <c r="T384"/>
      <c r="U384"/>
      <c r="V384"/>
      <c r="W384"/>
      <c r="X384"/>
      <c r="Y384"/>
      <c r="Z384"/>
      <c r="AA384"/>
      <c r="AB384"/>
    </row>
    <row r="385" spans="3:28" ht="15" x14ac:dyDescent="0.25">
      <c r="C385" s="1"/>
      <c r="K385"/>
      <c r="L385"/>
      <c r="M385"/>
      <c r="N385"/>
      <c r="O385"/>
      <c r="P385"/>
      <c r="Q385"/>
      <c r="R385"/>
      <c r="S385"/>
      <c r="T385"/>
      <c r="U385"/>
      <c r="V385"/>
      <c r="W385"/>
      <c r="X385"/>
      <c r="Y385"/>
      <c r="Z385"/>
      <c r="AA385"/>
      <c r="AB385"/>
    </row>
    <row r="386" spans="3:28" ht="15" x14ac:dyDescent="0.25">
      <c r="C386" s="1"/>
      <c r="K386"/>
      <c r="L386"/>
      <c r="M386"/>
      <c r="N386"/>
      <c r="O386"/>
      <c r="P386"/>
      <c r="Q386"/>
      <c r="R386"/>
      <c r="S386"/>
      <c r="T386"/>
      <c r="U386"/>
      <c r="V386"/>
      <c r="W386"/>
      <c r="X386"/>
      <c r="Y386"/>
      <c r="Z386"/>
      <c r="AA386"/>
      <c r="AB386"/>
    </row>
    <row r="387" spans="3:28" ht="15" x14ac:dyDescent="0.25">
      <c r="C387" s="1"/>
      <c r="K387"/>
      <c r="L387"/>
      <c r="M387"/>
      <c r="N387"/>
      <c r="O387"/>
      <c r="P387"/>
      <c r="Q387"/>
      <c r="R387"/>
      <c r="S387"/>
      <c r="T387"/>
      <c r="U387"/>
      <c r="V387"/>
      <c r="W387"/>
      <c r="X387"/>
      <c r="Y387"/>
      <c r="Z387"/>
      <c r="AA387"/>
      <c r="AB387"/>
    </row>
    <row r="388" spans="3:28" ht="15" x14ac:dyDescent="0.25">
      <c r="C388" s="1"/>
      <c r="K388"/>
      <c r="L388"/>
      <c r="M388"/>
      <c r="N388"/>
      <c r="O388"/>
      <c r="P388"/>
      <c r="Q388"/>
      <c r="R388"/>
      <c r="S388"/>
      <c r="T388"/>
      <c r="U388"/>
      <c r="V388"/>
      <c r="W388"/>
      <c r="X388"/>
      <c r="Y388"/>
      <c r="Z388"/>
      <c r="AA388"/>
      <c r="AB388"/>
    </row>
    <row r="389" spans="3:28" ht="15" x14ac:dyDescent="0.25">
      <c r="C389" s="1"/>
      <c r="K389"/>
      <c r="L389"/>
      <c r="M389"/>
      <c r="N389"/>
      <c r="O389"/>
      <c r="P389"/>
      <c r="Q389"/>
      <c r="R389"/>
      <c r="S389"/>
      <c r="T389"/>
      <c r="U389"/>
      <c r="V389"/>
      <c r="W389"/>
      <c r="X389"/>
      <c r="Y389"/>
      <c r="Z389"/>
      <c r="AA389"/>
      <c r="AB389"/>
    </row>
    <row r="390" spans="3:28" ht="15" x14ac:dyDescent="0.25">
      <c r="C390" s="1"/>
      <c r="K390"/>
      <c r="L390"/>
      <c r="M390"/>
      <c r="N390"/>
      <c r="O390"/>
      <c r="P390"/>
      <c r="Q390"/>
      <c r="R390"/>
      <c r="S390"/>
      <c r="T390"/>
      <c r="U390"/>
      <c r="V390"/>
      <c r="W390"/>
      <c r="X390"/>
      <c r="Y390"/>
      <c r="Z390"/>
      <c r="AA390"/>
      <c r="AB390"/>
    </row>
    <row r="391" spans="3:28" ht="15" x14ac:dyDescent="0.25">
      <c r="C391" s="1"/>
      <c r="K391"/>
      <c r="L391"/>
      <c r="M391"/>
      <c r="N391"/>
      <c r="O391"/>
      <c r="P391"/>
      <c r="Q391"/>
      <c r="R391"/>
      <c r="S391"/>
      <c r="T391"/>
      <c r="U391"/>
      <c r="V391"/>
      <c r="W391"/>
      <c r="X391"/>
      <c r="Y391"/>
      <c r="Z391"/>
      <c r="AA391"/>
      <c r="AB391"/>
    </row>
    <row r="392" spans="3:28" ht="15" x14ac:dyDescent="0.25">
      <c r="C392" s="1"/>
      <c r="K392"/>
      <c r="L392"/>
      <c r="M392"/>
      <c r="N392"/>
      <c r="O392"/>
      <c r="P392"/>
      <c r="Q392"/>
      <c r="R392"/>
      <c r="S392"/>
      <c r="T392"/>
      <c r="U392"/>
      <c r="V392"/>
      <c r="W392"/>
      <c r="X392"/>
      <c r="Y392"/>
      <c r="Z392"/>
      <c r="AA392"/>
      <c r="AB392"/>
    </row>
    <row r="393" spans="3:28" ht="15" x14ac:dyDescent="0.25">
      <c r="C393" s="1"/>
      <c r="K393"/>
      <c r="L393"/>
      <c r="M393"/>
      <c r="N393"/>
      <c r="O393"/>
      <c r="P393"/>
      <c r="Q393"/>
      <c r="R393"/>
      <c r="S393"/>
      <c r="T393"/>
      <c r="U393"/>
      <c r="V393"/>
      <c r="W393"/>
      <c r="X393"/>
      <c r="Y393"/>
      <c r="Z393"/>
      <c r="AA393"/>
      <c r="AB393"/>
    </row>
    <row r="394" spans="3:28" ht="15" x14ac:dyDescent="0.25">
      <c r="C394" s="1"/>
      <c r="K394"/>
      <c r="L394"/>
      <c r="M394"/>
      <c r="N394"/>
      <c r="O394"/>
      <c r="P394"/>
      <c r="Q394"/>
      <c r="R394"/>
      <c r="S394"/>
      <c r="T394"/>
      <c r="U394"/>
      <c r="V394"/>
      <c r="W394"/>
      <c r="X394"/>
      <c r="Y394"/>
      <c r="Z394"/>
      <c r="AA394"/>
      <c r="AB394"/>
    </row>
    <row r="395" spans="3:28" ht="15" x14ac:dyDescent="0.25">
      <c r="C395" s="1"/>
      <c r="K395"/>
      <c r="L395"/>
      <c r="M395"/>
      <c r="N395"/>
      <c r="O395"/>
      <c r="P395"/>
      <c r="Q395"/>
      <c r="R395"/>
      <c r="S395"/>
      <c r="T395"/>
      <c r="U395"/>
      <c r="V395"/>
      <c r="W395"/>
      <c r="X395"/>
      <c r="Y395"/>
      <c r="Z395"/>
      <c r="AA395"/>
      <c r="AB395"/>
    </row>
    <row r="396" spans="3:28" ht="15" x14ac:dyDescent="0.25">
      <c r="C396" s="1"/>
      <c r="K396"/>
      <c r="L396"/>
      <c r="M396"/>
      <c r="N396"/>
      <c r="O396"/>
      <c r="P396"/>
      <c r="Q396"/>
      <c r="R396"/>
      <c r="S396"/>
      <c r="T396"/>
      <c r="U396"/>
      <c r="V396"/>
      <c r="W396"/>
      <c r="X396"/>
      <c r="Y396"/>
      <c r="Z396"/>
      <c r="AA396"/>
      <c r="AB396"/>
    </row>
    <row r="397" spans="3:28" x14ac:dyDescent="0.2">
      <c r="C397" s="1"/>
    </row>
    <row r="398" spans="3:28" x14ac:dyDescent="0.2">
      <c r="C398" s="1"/>
    </row>
    <row r="399" spans="3:28" x14ac:dyDescent="0.2">
      <c r="C399" s="1"/>
    </row>
    <row r="400" spans="3:28" x14ac:dyDescent="0.2">
      <c r="C400" s="1"/>
    </row>
    <row r="401" spans="3:3" x14ac:dyDescent="0.2">
      <c r="C401" s="1"/>
    </row>
    <row r="402" spans="3:3" x14ac:dyDescent="0.2">
      <c r="C402" s="1"/>
    </row>
    <row r="403" spans="3:3" x14ac:dyDescent="0.2">
      <c r="C403" s="1"/>
    </row>
    <row r="404" spans="3:3" x14ac:dyDescent="0.2">
      <c r="C404" s="1"/>
    </row>
    <row r="405" spans="3:3" x14ac:dyDescent="0.2">
      <c r="C405" s="1"/>
    </row>
    <row r="406" spans="3:3" x14ac:dyDescent="0.2">
      <c r="C406" s="1"/>
    </row>
    <row r="407" spans="3:3" x14ac:dyDescent="0.2">
      <c r="C407" s="1"/>
    </row>
    <row r="408" spans="3:3" x14ac:dyDescent="0.2">
      <c r="C408" s="1"/>
    </row>
    <row r="409" spans="3:3" x14ac:dyDescent="0.2">
      <c r="C409" s="1"/>
    </row>
    <row r="410" spans="3:3" x14ac:dyDescent="0.2">
      <c r="C410" s="1"/>
    </row>
    <row r="411" spans="3:3" x14ac:dyDescent="0.2">
      <c r="C411" s="1"/>
    </row>
    <row r="412" spans="3:3" x14ac:dyDescent="0.2">
      <c r="C412" s="1"/>
    </row>
    <row r="413" spans="3:3" x14ac:dyDescent="0.2">
      <c r="C413" s="1"/>
    </row>
    <row r="414" spans="3:3" x14ac:dyDescent="0.2">
      <c r="C414" s="1"/>
    </row>
    <row r="415" spans="3:3" x14ac:dyDescent="0.2">
      <c r="C415" s="1"/>
    </row>
    <row r="416" spans="3:3" x14ac:dyDescent="0.2">
      <c r="C416" s="1"/>
    </row>
    <row r="417" spans="3:3" x14ac:dyDescent="0.2">
      <c r="C417" s="1"/>
    </row>
    <row r="418" spans="3:3" x14ac:dyDescent="0.2">
      <c r="C418" s="1"/>
    </row>
    <row r="419" spans="3:3" x14ac:dyDescent="0.2">
      <c r="C419" s="1"/>
    </row>
    <row r="420" spans="3:3" x14ac:dyDescent="0.2">
      <c r="C420" s="1"/>
    </row>
    <row r="421" spans="3:3" x14ac:dyDescent="0.2">
      <c r="C421" s="1"/>
    </row>
    <row r="422" spans="3:3" x14ac:dyDescent="0.2">
      <c r="C422" s="1"/>
    </row>
    <row r="423" spans="3:3" x14ac:dyDescent="0.2">
      <c r="C423" s="1"/>
    </row>
    <row r="424" spans="3:3" x14ac:dyDescent="0.2">
      <c r="C424" s="1"/>
    </row>
    <row r="425" spans="3:3" x14ac:dyDescent="0.2">
      <c r="C425" s="1"/>
    </row>
    <row r="426" spans="3:3" x14ac:dyDescent="0.2">
      <c r="C426" s="1"/>
    </row>
    <row r="427" spans="3:3" x14ac:dyDescent="0.2">
      <c r="C427" s="1"/>
    </row>
    <row r="428" spans="3:3" x14ac:dyDescent="0.2">
      <c r="C428" s="1"/>
    </row>
    <row r="429" spans="3:3" x14ac:dyDescent="0.2">
      <c r="C429" s="1"/>
    </row>
    <row r="430" spans="3:3" x14ac:dyDescent="0.2">
      <c r="C430" s="1"/>
    </row>
    <row r="431" spans="3:3" x14ac:dyDescent="0.2">
      <c r="C431" s="1"/>
    </row>
    <row r="432" spans="3:3" x14ac:dyDescent="0.2">
      <c r="C432" s="1"/>
    </row>
    <row r="433" spans="3:3" x14ac:dyDescent="0.2">
      <c r="C433" s="1"/>
    </row>
    <row r="434" spans="3:3" x14ac:dyDescent="0.2">
      <c r="C434" s="1"/>
    </row>
    <row r="435" spans="3:3" x14ac:dyDescent="0.2">
      <c r="C435" s="1"/>
    </row>
    <row r="436" spans="3:3" x14ac:dyDescent="0.2">
      <c r="C436" s="1"/>
    </row>
    <row r="437" spans="3:3" x14ac:dyDescent="0.2">
      <c r="C437" s="1"/>
    </row>
    <row r="438" spans="3:3" x14ac:dyDescent="0.2">
      <c r="C438" s="1"/>
    </row>
    <row r="439" spans="3:3" x14ac:dyDescent="0.2">
      <c r="C439" s="1"/>
    </row>
    <row r="440" spans="3:3" x14ac:dyDescent="0.2">
      <c r="C440" s="1"/>
    </row>
    <row r="441" spans="3:3" x14ac:dyDescent="0.2">
      <c r="C441" s="1"/>
    </row>
    <row r="442" spans="3:3" x14ac:dyDescent="0.2">
      <c r="C442" s="1"/>
    </row>
    <row r="443" spans="3:3" x14ac:dyDescent="0.2">
      <c r="C443" s="1"/>
    </row>
    <row r="444" spans="3:3" x14ac:dyDescent="0.2">
      <c r="C444" s="1"/>
    </row>
    <row r="445" spans="3:3" x14ac:dyDescent="0.2">
      <c r="C445" s="1"/>
    </row>
    <row r="446" spans="3:3" x14ac:dyDescent="0.2">
      <c r="C446" s="1"/>
    </row>
    <row r="447" spans="3:3" x14ac:dyDescent="0.2">
      <c r="C447" s="1"/>
    </row>
    <row r="448" spans="3:3" x14ac:dyDescent="0.2">
      <c r="C448" s="1"/>
    </row>
    <row r="449" spans="3:3" x14ac:dyDescent="0.2">
      <c r="C449" s="1"/>
    </row>
    <row r="450" spans="3:3" x14ac:dyDescent="0.2">
      <c r="C450" s="1"/>
    </row>
    <row r="451" spans="3:3" x14ac:dyDescent="0.2">
      <c r="C451" s="1"/>
    </row>
    <row r="452" spans="3:3" x14ac:dyDescent="0.2">
      <c r="C452" s="1"/>
    </row>
    <row r="453" spans="3:3" x14ac:dyDescent="0.2">
      <c r="C453" s="1"/>
    </row>
    <row r="454" spans="3:3" x14ac:dyDescent="0.2">
      <c r="C454" s="1"/>
    </row>
    <row r="455" spans="3:3" x14ac:dyDescent="0.2">
      <c r="C455" s="1"/>
    </row>
    <row r="456" spans="3:3" x14ac:dyDescent="0.2">
      <c r="C456" s="1"/>
    </row>
  </sheetData>
  <mergeCells count="26">
    <mergeCell ref="A3:J3"/>
    <mergeCell ref="A5:J5"/>
    <mergeCell ref="L151:U151"/>
    <mergeCell ref="L152:U152"/>
    <mergeCell ref="A149:J149"/>
    <mergeCell ref="A150:J150"/>
    <mergeCell ref="A4:J4"/>
    <mergeCell ref="L3:U3"/>
    <mergeCell ref="L5:U5"/>
    <mergeCell ref="A151:J151"/>
    <mergeCell ref="A152:J152"/>
    <mergeCell ref="L149:U149"/>
    <mergeCell ref="L150:U150"/>
    <mergeCell ref="A158:I158"/>
    <mergeCell ref="A154:J154"/>
    <mergeCell ref="A156:J156"/>
    <mergeCell ref="L156:U156"/>
    <mergeCell ref="L4:U4"/>
    <mergeCell ref="A155:J155"/>
    <mergeCell ref="L155:U155"/>
    <mergeCell ref="L153:U153"/>
    <mergeCell ref="A153:J153"/>
    <mergeCell ref="A157:J157"/>
    <mergeCell ref="L154:U154"/>
    <mergeCell ref="L157:U157"/>
    <mergeCell ref="L158:T158"/>
  </mergeCells>
  <hyperlinks>
    <hyperlink ref="A1" location="Indice!A1" display="Indice" xr:uid="{E29490D1-746C-49D2-ADE0-0FC1EA80A9A3}"/>
  </hyperlink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X352"/>
  <sheetViews>
    <sheetView zoomScale="90" zoomScaleNormal="90" workbookViewId="0"/>
  </sheetViews>
  <sheetFormatPr baseColWidth="10" defaultColWidth="11.5703125" defaultRowHeight="12.75" x14ac:dyDescent="0.2"/>
  <cols>
    <col min="1" max="1" width="19.28515625" style="1" customWidth="1"/>
    <col min="2" max="2" width="11.28515625" style="1" customWidth="1"/>
    <col min="3" max="3" width="12.28515625" style="44" customWidth="1"/>
    <col min="4" max="4" width="11.28515625" style="1" customWidth="1"/>
    <col min="5" max="8" width="11.5703125" style="1"/>
    <col min="9" max="9" width="11.5703125" style="186"/>
    <col min="10" max="11" width="11.5703125" style="1"/>
    <col min="12" max="12" width="19.28515625" style="1" customWidth="1"/>
    <col min="13" max="13" width="8.7109375" style="1" customWidth="1"/>
    <col min="14" max="14" width="12.28515625" style="1" customWidth="1"/>
    <col min="15" max="19" width="11.5703125" style="1"/>
    <col min="20" max="20" width="11.5703125" style="186"/>
    <col min="21" max="16384" width="11.5703125" style="1"/>
  </cols>
  <sheetData>
    <row r="1" spans="1:21" s="212" customFormat="1" ht="15" x14ac:dyDescent="0.25">
      <c r="A1" s="214" t="s">
        <v>231</v>
      </c>
    </row>
    <row r="2" spans="1:21" x14ac:dyDescent="0.2">
      <c r="A2" s="2"/>
    </row>
    <row r="3" spans="1:21" ht="15" customHeight="1" x14ac:dyDescent="0.2">
      <c r="A3" s="221" t="s">
        <v>154</v>
      </c>
      <c r="B3" s="221"/>
      <c r="C3" s="221"/>
      <c r="D3" s="221"/>
      <c r="E3" s="221"/>
      <c r="F3" s="221"/>
      <c r="G3" s="221"/>
      <c r="H3" s="221"/>
      <c r="I3" s="221"/>
      <c r="J3" s="221"/>
      <c r="L3" s="221" t="s">
        <v>154</v>
      </c>
      <c r="M3" s="221"/>
      <c r="N3" s="221"/>
      <c r="O3" s="221"/>
      <c r="P3" s="221"/>
      <c r="Q3" s="221"/>
      <c r="R3" s="221"/>
      <c r="S3" s="221"/>
      <c r="T3" s="221"/>
      <c r="U3" s="221"/>
    </row>
    <row r="4" spans="1:21" s="117" customFormat="1" ht="15" customHeight="1" x14ac:dyDescent="0.2">
      <c r="A4" s="221" t="s">
        <v>189</v>
      </c>
      <c r="B4" s="221"/>
      <c r="C4" s="221"/>
      <c r="D4" s="221"/>
      <c r="E4" s="221"/>
      <c r="F4" s="221"/>
      <c r="G4" s="221"/>
      <c r="H4" s="221"/>
      <c r="I4" s="221"/>
      <c r="J4" s="221"/>
      <c r="L4" s="221" t="s">
        <v>189</v>
      </c>
      <c r="M4" s="221"/>
      <c r="N4" s="221"/>
      <c r="O4" s="221"/>
      <c r="P4" s="221"/>
      <c r="Q4" s="221"/>
      <c r="R4" s="221"/>
      <c r="S4" s="221"/>
      <c r="T4" s="221"/>
      <c r="U4" s="221"/>
    </row>
    <row r="5" spans="1:21" ht="13.9" customHeight="1" x14ac:dyDescent="0.2">
      <c r="A5" s="222" t="s">
        <v>32</v>
      </c>
      <c r="B5" s="222"/>
      <c r="C5" s="222"/>
      <c r="D5" s="222"/>
      <c r="E5" s="222"/>
      <c r="F5" s="222"/>
      <c r="G5" s="222"/>
      <c r="H5" s="222"/>
      <c r="I5" s="222"/>
      <c r="J5" s="222"/>
      <c r="L5" s="222" t="s">
        <v>190</v>
      </c>
      <c r="M5" s="222"/>
      <c r="N5" s="222"/>
      <c r="O5" s="222"/>
      <c r="P5" s="222"/>
      <c r="Q5" s="222"/>
      <c r="R5" s="222"/>
      <c r="S5" s="222"/>
      <c r="T5" s="222"/>
      <c r="U5" s="222"/>
    </row>
    <row r="6" spans="1:21" x14ac:dyDescent="0.2">
      <c r="A6" s="3"/>
      <c r="B6" s="3"/>
      <c r="C6" s="42"/>
      <c r="D6" s="3"/>
      <c r="E6" s="3"/>
      <c r="F6" s="3"/>
      <c r="G6" s="3"/>
      <c r="L6" s="3"/>
      <c r="M6" s="3"/>
      <c r="N6" s="42"/>
      <c r="O6" s="3"/>
      <c r="P6" s="3"/>
      <c r="Q6" s="3"/>
      <c r="R6" s="3"/>
      <c r="U6" s="38"/>
    </row>
    <row r="7" spans="1:21" x14ac:dyDescent="0.2">
      <c r="A7" s="118"/>
      <c r="B7" s="4"/>
      <c r="C7" s="4"/>
      <c r="D7" s="5">
        <v>2006</v>
      </c>
      <c r="E7" s="5">
        <v>2009</v>
      </c>
      <c r="F7" s="5">
        <v>2011</v>
      </c>
      <c r="G7" s="5">
        <v>2013</v>
      </c>
      <c r="H7" s="5">
        <v>2015</v>
      </c>
      <c r="I7" s="5">
        <v>2017</v>
      </c>
      <c r="J7" s="119">
        <v>2020</v>
      </c>
      <c r="L7" s="118"/>
      <c r="M7" s="4"/>
      <c r="N7" s="4"/>
      <c r="O7" s="5">
        <v>2006</v>
      </c>
      <c r="P7" s="5">
        <v>2009</v>
      </c>
      <c r="Q7" s="5">
        <v>2011</v>
      </c>
      <c r="R7" s="5">
        <v>2013</v>
      </c>
      <c r="S7" s="5">
        <v>2015</v>
      </c>
      <c r="T7" s="5">
        <v>2017</v>
      </c>
      <c r="U7" s="119">
        <v>2020</v>
      </c>
    </row>
    <row r="8" spans="1:21" ht="15" customHeight="1" x14ac:dyDescent="0.2">
      <c r="A8" s="91"/>
      <c r="B8" s="113"/>
      <c r="C8" s="113"/>
      <c r="D8" s="113"/>
      <c r="E8" s="113"/>
      <c r="F8" s="113"/>
      <c r="G8" s="113"/>
      <c r="H8" s="116"/>
      <c r="I8" s="116"/>
      <c r="J8" s="49"/>
      <c r="L8" s="91"/>
      <c r="M8" s="195"/>
      <c r="N8" s="195"/>
      <c r="O8" s="195"/>
      <c r="P8" s="195"/>
      <c r="Q8" s="195"/>
      <c r="R8" s="195"/>
      <c r="S8" s="116"/>
      <c r="T8" s="116"/>
      <c r="U8" s="189"/>
    </row>
    <row r="9" spans="1:21" ht="13.9" customHeight="1" x14ac:dyDescent="0.2">
      <c r="A9" s="57" t="s">
        <v>120</v>
      </c>
      <c r="B9" s="59" t="s">
        <v>5</v>
      </c>
      <c r="C9" s="102" t="s">
        <v>98</v>
      </c>
      <c r="D9" s="99">
        <v>50156.383000000002</v>
      </c>
      <c r="E9" s="99">
        <v>40113.714999999997</v>
      </c>
      <c r="F9" s="99">
        <v>56169.0421245053</v>
      </c>
      <c r="G9" s="99">
        <v>63696.544000000002</v>
      </c>
      <c r="H9" s="99">
        <v>73046.327352213368</v>
      </c>
      <c r="I9" s="99">
        <v>71980.380233350283</v>
      </c>
      <c r="J9" s="131">
        <f>+U9</f>
        <v>7023.8371071390038</v>
      </c>
      <c r="L9" s="57" t="s">
        <v>120</v>
      </c>
      <c r="M9" s="59" t="s">
        <v>5</v>
      </c>
      <c r="N9" s="102" t="s">
        <v>98</v>
      </c>
      <c r="O9" s="99">
        <f>+D9*'1'!B$30</f>
        <v>79949.274502</v>
      </c>
      <c r="P9" s="99">
        <f>+E9*'1'!C$30</f>
        <v>55918.518709999997</v>
      </c>
      <c r="Q9" s="99">
        <f>+F9*'1'!D$30</f>
        <v>73469.107098852939</v>
      </c>
      <c r="R9" s="99">
        <f>+G9*'1'!E$30</f>
        <v>79684.376543999999</v>
      </c>
      <c r="S9" s="99">
        <f>+H9*'1'!F$30</f>
        <v>83199.76685417103</v>
      </c>
      <c r="T9" s="99">
        <f>+I9*'1'!G$30</f>
        <v>78170.69293341841</v>
      </c>
      <c r="U9" s="128">
        <v>7023.8371071390038</v>
      </c>
    </row>
    <row r="10" spans="1:21" s="44" customFormat="1" x14ac:dyDescent="0.2">
      <c r="A10" s="57"/>
      <c r="B10" s="59"/>
      <c r="C10" s="100" t="s">
        <v>66</v>
      </c>
      <c r="D10" s="99">
        <v>1007.8439</v>
      </c>
      <c r="E10" s="99">
        <v>1116.1195</v>
      </c>
      <c r="F10" s="99">
        <v>2054.145</v>
      </c>
      <c r="G10" s="99">
        <v>1473.9436000000001</v>
      </c>
      <c r="H10" s="99">
        <v>1430.4490000000001</v>
      </c>
      <c r="I10" s="99">
        <v>1683.905940008118</v>
      </c>
      <c r="J10" s="131">
        <f t="shared" ref="J10:J73" si="0">+U10</f>
        <v>348.49805674996691</v>
      </c>
      <c r="L10" s="57"/>
      <c r="M10" s="59"/>
      <c r="N10" s="100" t="s">
        <v>66</v>
      </c>
      <c r="O10" s="99">
        <f>+D10*'1'!B$30</f>
        <v>1606.5031765999997</v>
      </c>
      <c r="P10" s="99">
        <f>+E10*'1'!C$30</f>
        <v>1555.8705830000001</v>
      </c>
      <c r="Q10" s="99">
        <f>+F10*'1'!D$30</f>
        <v>2686.8216600000001</v>
      </c>
      <c r="R10" s="99">
        <f>+G10*'1'!E$30</f>
        <v>1843.9034435999999</v>
      </c>
      <c r="S10" s="99">
        <f>+H10*'1'!F$30</f>
        <v>1629.2814110000002</v>
      </c>
      <c r="T10" s="99">
        <f>+I10*'1'!G$30</f>
        <v>1828.7218508488163</v>
      </c>
      <c r="U10" s="128">
        <v>348.49805674996691</v>
      </c>
    </row>
    <row r="11" spans="1:21" x14ac:dyDescent="0.2">
      <c r="A11" s="57"/>
      <c r="B11" s="59" t="s">
        <v>6</v>
      </c>
      <c r="C11" s="102" t="s">
        <v>98</v>
      </c>
      <c r="D11" s="99">
        <v>128154.12</v>
      </c>
      <c r="E11" s="99">
        <v>143229.26999999999</v>
      </c>
      <c r="F11" s="99">
        <v>159783.86036831682</v>
      </c>
      <c r="G11" s="99">
        <v>191072.9</v>
      </c>
      <c r="H11" s="99">
        <v>224927.59232217737</v>
      </c>
      <c r="I11" s="99">
        <v>235981.99629518154</v>
      </c>
      <c r="J11" s="131">
        <f t="shared" si="0"/>
        <v>114883.66363308746</v>
      </c>
      <c r="L11" s="57"/>
      <c r="M11" s="59" t="s">
        <v>6</v>
      </c>
      <c r="N11" s="102" t="s">
        <v>98</v>
      </c>
      <c r="O11" s="99">
        <f>+D11*'1'!B$30</f>
        <v>204277.66727999997</v>
      </c>
      <c r="P11" s="99">
        <f>+E11*'1'!C$30</f>
        <v>199661.60238</v>
      </c>
      <c r="Q11" s="99">
        <f>+F11*'1'!D$30</f>
        <v>208997.28936175842</v>
      </c>
      <c r="R11" s="99">
        <f>+G11*'1'!E$30</f>
        <v>239032.19789999997</v>
      </c>
      <c r="S11" s="99">
        <f>+H11*'1'!F$30</f>
        <v>256192.52765496002</v>
      </c>
      <c r="T11" s="99">
        <f>+I11*'1'!G$30</f>
        <v>256276.44797656717</v>
      </c>
      <c r="U11" s="128">
        <v>114883.66363308746</v>
      </c>
    </row>
    <row r="12" spans="1:21" s="44" customFormat="1" x14ac:dyDescent="0.2">
      <c r="A12" s="57"/>
      <c r="B12" s="59"/>
      <c r="C12" s="100" t="s">
        <v>66</v>
      </c>
      <c r="D12" s="99">
        <v>1579.3986</v>
      </c>
      <c r="E12" s="99">
        <v>1672.8668</v>
      </c>
      <c r="F12" s="99">
        <v>2591.0329999999999</v>
      </c>
      <c r="G12" s="99">
        <v>2412.8969000000002</v>
      </c>
      <c r="H12" s="99">
        <v>2250.8000000000002</v>
      </c>
      <c r="I12" s="99">
        <v>2731.0896012951061</v>
      </c>
      <c r="J12" s="131">
        <f t="shared" si="0"/>
        <v>2077.0635082937538</v>
      </c>
      <c r="L12" s="57"/>
      <c r="M12" s="59"/>
      <c r="N12" s="100" t="s">
        <v>66</v>
      </c>
      <c r="O12" s="99">
        <f>+D12*'1'!B$30</f>
        <v>2517.5613683999995</v>
      </c>
      <c r="P12" s="99">
        <f>+E12*'1'!C$30</f>
        <v>2331.9763192</v>
      </c>
      <c r="Q12" s="99">
        <f>+F12*'1'!D$30</f>
        <v>3389.071164</v>
      </c>
      <c r="R12" s="99">
        <f>+G12*'1'!E$30</f>
        <v>3018.5340219</v>
      </c>
      <c r="S12" s="99">
        <f>+H12*'1'!F$30</f>
        <v>2563.6612</v>
      </c>
      <c r="T12" s="99">
        <f>+I12*'1'!G$30</f>
        <v>2965.9633070064856</v>
      </c>
      <c r="U12" s="128">
        <v>2077.0635082937538</v>
      </c>
    </row>
    <row r="13" spans="1:21" x14ac:dyDescent="0.2">
      <c r="A13" s="57"/>
      <c r="B13" s="59" t="s">
        <v>7</v>
      </c>
      <c r="C13" s="102" t="s">
        <v>98</v>
      </c>
      <c r="D13" s="99">
        <v>176929.19</v>
      </c>
      <c r="E13" s="99">
        <v>192270.8</v>
      </c>
      <c r="F13" s="99">
        <v>221511.97808000067</v>
      </c>
      <c r="G13" s="99">
        <v>258142.41</v>
      </c>
      <c r="H13" s="99">
        <v>305337.23276674206</v>
      </c>
      <c r="I13" s="99">
        <v>321657.04156192858</v>
      </c>
      <c r="J13" s="131">
        <f t="shared" si="0"/>
        <v>244413.60758935695</v>
      </c>
      <c r="L13" s="57"/>
      <c r="M13" s="59" t="s">
        <v>7</v>
      </c>
      <c r="N13" s="102" t="s">
        <v>98</v>
      </c>
      <c r="O13" s="99">
        <f>+D13*'1'!B$30</f>
        <v>282025.12886</v>
      </c>
      <c r="P13" s="99">
        <f>+E13*'1'!C$30</f>
        <v>268025.4952</v>
      </c>
      <c r="Q13" s="99">
        <f>+F13*'1'!D$30</f>
        <v>289737.66732864088</v>
      </c>
      <c r="R13" s="99">
        <f>+G13*'1'!E$30</f>
        <v>322936.15490999998</v>
      </c>
      <c r="S13" s="99">
        <f>+H13*'1'!F$30</f>
        <v>347779.10812131921</v>
      </c>
      <c r="T13" s="99">
        <f>+I13*'1'!G$30</f>
        <v>349319.54713625443</v>
      </c>
      <c r="U13" s="128">
        <v>244413.60758935695</v>
      </c>
    </row>
    <row r="14" spans="1:21" s="44" customFormat="1" x14ac:dyDescent="0.2">
      <c r="A14" s="57"/>
      <c r="B14" s="59"/>
      <c r="C14" s="100" t="s">
        <v>66</v>
      </c>
      <c r="D14" s="99">
        <v>2016.3384000000001</v>
      </c>
      <c r="E14" s="99">
        <v>2289.9992000000002</v>
      </c>
      <c r="F14" s="99">
        <v>3189.6419999999998</v>
      </c>
      <c r="G14" s="99">
        <v>4583.3833999999997</v>
      </c>
      <c r="H14" s="99">
        <v>4018.92</v>
      </c>
      <c r="I14" s="99">
        <v>3666.4954210974406</v>
      </c>
      <c r="J14" s="131">
        <f t="shared" si="0"/>
        <v>3344.9299989629899</v>
      </c>
      <c r="L14" s="57"/>
      <c r="M14" s="59"/>
      <c r="N14" s="100" t="s">
        <v>66</v>
      </c>
      <c r="O14" s="99">
        <f>+D14*'1'!B$30</f>
        <v>3214.0434095999999</v>
      </c>
      <c r="P14" s="99">
        <f>+E14*'1'!C$30</f>
        <v>3192.2588848000005</v>
      </c>
      <c r="Q14" s="99">
        <f>+F14*'1'!D$30</f>
        <v>4172.0517360000003</v>
      </c>
      <c r="R14" s="99">
        <f>+G14*'1'!E$30</f>
        <v>5733.812633399999</v>
      </c>
      <c r="S14" s="99">
        <f>+H14*'1'!F$30</f>
        <v>4577.5498800000005</v>
      </c>
      <c r="T14" s="99">
        <f>+I14*'1'!G$30</f>
        <v>3981.8140273118206</v>
      </c>
      <c r="U14" s="128">
        <v>3344.9299989629899</v>
      </c>
    </row>
    <row r="15" spans="1:21" x14ac:dyDescent="0.2">
      <c r="A15" s="57"/>
      <c r="B15" s="59" t="s">
        <v>8</v>
      </c>
      <c r="C15" s="102" t="s">
        <v>98</v>
      </c>
      <c r="D15" s="99">
        <v>223108.68</v>
      </c>
      <c r="E15" s="99">
        <v>257888.67</v>
      </c>
      <c r="F15" s="99">
        <v>282385.98462005844</v>
      </c>
      <c r="G15" s="99">
        <v>325257.75</v>
      </c>
      <c r="H15" s="99">
        <v>378749.44700525032</v>
      </c>
      <c r="I15" s="99">
        <v>409422.95358438848</v>
      </c>
      <c r="J15" s="131">
        <f t="shared" si="0"/>
        <v>318831.54023361846</v>
      </c>
      <c r="L15" s="57"/>
      <c r="M15" s="59" t="s">
        <v>8</v>
      </c>
      <c r="N15" s="102" t="s">
        <v>98</v>
      </c>
      <c r="O15" s="99">
        <f>+D15*'1'!B$30</f>
        <v>355635.23591999995</v>
      </c>
      <c r="P15" s="99">
        <f>+E15*'1'!C$30</f>
        <v>359496.80598000006</v>
      </c>
      <c r="Q15" s="99">
        <f>+F15*'1'!D$30</f>
        <v>369360.86788303644</v>
      </c>
      <c r="R15" s="99">
        <f>+G15*'1'!E$30</f>
        <v>406897.44524999999</v>
      </c>
      <c r="S15" s="99">
        <f>+H15*'1'!F$30</f>
        <v>431395.6201389801</v>
      </c>
      <c r="T15" s="99">
        <f>+I15*'1'!G$30</f>
        <v>444633.32759264595</v>
      </c>
      <c r="U15" s="128">
        <v>318831.54023361846</v>
      </c>
    </row>
    <row r="16" spans="1:21" s="44" customFormat="1" x14ac:dyDescent="0.2">
      <c r="A16" s="57"/>
      <c r="B16" s="59"/>
      <c r="C16" s="100" t="s">
        <v>66</v>
      </c>
      <c r="D16" s="99">
        <v>2414.3267999999998</v>
      </c>
      <c r="E16" s="99">
        <v>3220.3236000000002</v>
      </c>
      <c r="F16" s="99">
        <v>4881.5590000000002</v>
      </c>
      <c r="G16" s="99">
        <v>6276.7888000000003</v>
      </c>
      <c r="H16" s="99">
        <v>3654.2469999999998</v>
      </c>
      <c r="I16" s="99">
        <v>4086.2989551812429</v>
      </c>
      <c r="J16" s="131">
        <f t="shared" si="0"/>
        <v>4306.5381994483096</v>
      </c>
      <c r="L16" s="57"/>
      <c r="M16" s="59"/>
      <c r="N16" s="100" t="s">
        <v>66</v>
      </c>
      <c r="O16" s="99">
        <f>+D16*'1'!B$30</f>
        <v>3848.4369191999995</v>
      </c>
      <c r="P16" s="99">
        <f>+E16*'1'!C$30</f>
        <v>4489.1310984000011</v>
      </c>
      <c r="Q16" s="99">
        <f>+F16*'1'!D$30</f>
        <v>6385.0791720000007</v>
      </c>
      <c r="R16" s="99">
        <f>+G16*'1'!E$30</f>
        <v>7852.2627887999997</v>
      </c>
      <c r="S16" s="99">
        <f>+H16*'1'!F$30</f>
        <v>4162.1873329999999</v>
      </c>
      <c r="T16" s="99">
        <f>+I16*'1'!G$30</f>
        <v>4437.7206653268304</v>
      </c>
      <c r="U16" s="128">
        <v>4306.5381994483096</v>
      </c>
    </row>
    <row r="17" spans="1:21" x14ac:dyDescent="0.2">
      <c r="A17" s="57"/>
      <c r="B17" s="59" t="s">
        <v>9</v>
      </c>
      <c r="C17" s="102" t="s">
        <v>98</v>
      </c>
      <c r="D17" s="99">
        <v>256063.75</v>
      </c>
      <c r="E17" s="99">
        <v>285608.17</v>
      </c>
      <c r="F17" s="99">
        <v>326544.60783838696</v>
      </c>
      <c r="G17" s="99">
        <v>385614.4</v>
      </c>
      <c r="H17" s="99">
        <v>467679.52686629153</v>
      </c>
      <c r="I17" s="99">
        <v>489057.60251298925</v>
      </c>
      <c r="J17" s="131">
        <f t="shared" si="0"/>
        <v>418060.25025739876</v>
      </c>
      <c r="L17" s="57"/>
      <c r="M17" s="59" t="s">
        <v>9</v>
      </c>
      <c r="N17" s="102" t="s">
        <v>98</v>
      </c>
      <c r="O17" s="99">
        <f>+D17*'1'!B$30</f>
        <v>408165.61749999999</v>
      </c>
      <c r="P17" s="99">
        <f>+E17*'1'!C$30</f>
        <v>398137.78898000001</v>
      </c>
      <c r="Q17" s="99">
        <f>+F17*'1'!D$30</f>
        <v>427120.34705261019</v>
      </c>
      <c r="R17" s="99">
        <f>+G17*'1'!E$30</f>
        <v>482403.61439999996</v>
      </c>
      <c r="S17" s="99">
        <f>+H17*'1'!F$30</f>
        <v>532686.98110070603</v>
      </c>
      <c r="T17" s="99">
        <f>+I17*'1'!G$30</f>
        <v>531116.55632910633</v>
      </c>
      <c r="U17" s="128">
        <v>418060.25025739876</v>
      </c>
    </row>
    <row r="18" spans="1:21" s="44" customFormat="1" x14ac:dyDescent="0.2">
      <c r="A18" s="57"/>
      <c r="B18" s="59"/>
      <c r="C18" s="100" t="s">
        <v>66</v>
      </c>
      <c r="D18" s="99">
        <v>3485.7062000000001</v>
      </c>
      <c r="E18" s="99">
        <v>4013.5140000000001</v>
      </c>
      <c r="F18" s="99">
        <v>8719.3970000000008</v>
      </c>
      <c r="G18" s="99">
        <v>5641.2046</v>
      </c>
      <c r="H18" s="99">
        <v>4757.0119999999997</v>
      </c>
      <c r="I18" s="99">
        <v>5864.1276347082103</v>
      </c>
      <c r="J18" s="131">
        <f t="shared" si="0"/>
        <v>5077.5186681539926</v>
      </c>
      <c r="L18" s="57"/>
      <c r="M18" s="59"/>
      <c r="N18" s="100" t="s">
        <v>66</v>
      </c>
      <c r="O18" s="99">
        <f>+D18*'1'!B$30</f>
        <v>5556.2156827999997</v>
      </c>
      <c r="P18" s="99">
        <f>+E18*'1'!C$30</f>
        <v>5594.8385160000007</v>
      </c>
      <c r="Q18" s="99">
        <f>+F18*'1'!D$30</f>
        <v>11404.971276000002</v>
      </c>
      <c r="R18" s="99">
        <f>+G18*'1'!E$30</f>
        <v>7057.1469545999998</v>
      </c>
      <c r="S18" s="99">
        <f>+H18*'1'!F$30</f>
        <v>5418.2366679999996</v>
      </c>
      <c r="T18" s="99">
        <f>+I18*'1'!G$30</f>
        <v>6368.4426112931169</v>
      </c>
      <c r="U18" s="128">
        <v>5077.5186681539926</v>
      </c>
    </row>
    <row r="19" spans="1:21" x14ac:dyDescent="0.2">
      <c r="A19" s="57"/>
      <c r="B19" s="59" t="s">
        <v>10</v>
      </c>
      <c r="C19" s="102" t="s">
        <v>98</v>
      </c>
      <c r="D19" s="99">
        <v>310328.28999999998</v>
      </c>
      <c r="E19" s="99">
        <v>351596.67</v>
      </c>
      <c r="F19" s="99">
        <v>376116.55784179951</v>
      </c>
      <c r="G19" s="99">
        <v>477293.63</v>
      </c>
      <c r="H19" s="99">
        <v>550952.93212166103</v>
      </c>
      <c r="I19" s="99">
        <v>615556.60794662638</v>
      </c>
      <c r="J19" s="131">
        <f t="shared" si="0"/>
        <v>554127.09620337165</v>
      </c>
      <c r="L19" s="57"/>
      <c r="M19" s="59" t="s">
        <v>10</v>
      </c>
      <c r="N19" s="102" t="s">
        <v>98</v>
      </c>
      <c r="O19" s="99">
        <f>+D19*'1'!B$30</f>
        <v>494663.29425999994</v>
      </c>
      <c r="P19" s="99">
        <f>+E19*'1'!C$30</f>
        <v>490125.75797999999</v>
      </c>
      <c r="Q19" s="99">
        <f>+F19*'1'!D$30</f>
        <v>491960.4576570738</v>
      </c>
      <c r="R19" s="99">
        <f>+G19*'1'!E$30</f>
        <v>597094.33112999995</v>
      </c>
      <c r="S19" s="99">
        <f>+H19*'1'!F$30</f>
        <v>627535.3896865719</v>
      </c>
      <c r="T19" s="99">
        <f>+I19*'1'!G$30</f>
        <v>668494.47623003623</v>
      </c>
      <c r="U19" s="128">
        <v>554127.09620337165</v>
      </c>
    </row>
    <row r="20" spans="1:21" s="44" customFormat="1" x14ac:dyDescent="0.2">
      <c r="A20" s="57"/>
      <c r="B20" s="59"/>
      <c r="C20" s="100" t="s">
        <v>66</v>
      </c>
      <c r="D20" s="99">
        <v>3462.2595000000001</v>
      </c>
      <c r="E20" s="99">
        <v>4652.8883999999998</v>
      </c>
      <c r="F20" s="99">
        <v>7449.7619999999997</v>
      </c>
      <c r="G20" s="99">
        <v>8511.7117999999991</v>
      </c>
      <c r="H20" s="99">
        <v>5788.2640000000001</v>
      </c>
      <c r="I20" s="99">
        <v>7268.5041120455762</v>
      </c>
      <c r="J20" s="131">
        <f t="shared" si="0"/>
        <v>15831.852041006026</v>
      </c>
      <c r="L20" s="57"/>
      <c r="M20" s="59"/>
      <c r="N20" s="100" t="s">
        <v>66</v>
      </c>
      <c r="O20" s="99">
        <f>+D20*'1'!B$30</f>
        <v>5518.8416429999997</v>
      </c>
      <c r="P20" s="99">
        <f>+E20*'1'!C$30</f>
        <v>6486.1264295999999</v>
      </c>
      <c r="Q20" s="99">
        <f>+F20*'1'!D$30</f>
        <v>9744.2886959999996</v>
      </c>
      <c r="R20" s="99">
        <f>+G20*'1'!E$30</f>
        <v>10648.151461799998</v>
      </c>
      <c r="S20" s="99">
        <f>+H20*'1'!F$30</f>
        <v>6592.8326960000004</v>
      </c>
      <c r="T20" s="99">
        <f>+I20*'1'!G$30</f>
        <v>7893.5954656814965</v>
      </c>
      <c r="U20" s="128">
        <v>15831.852041006026</v>
      </c>
    </row>
    <row r="21" spans="1:21" x14ac:dyDescent="0.2">
      <c r="A21" s="57"/>
      <c r="B21" s="59" t="s">
        <v>11</v>
      </c>
      <c r="C21" s="102" t="s">
        <v>98</v>
      </c>
      <c r="D21" s="99">
        <v>397448.99</v>
      </c>
      <c r="E21" s="99">
        <v>441663.97</v>
      </c>
      <c r="F21" s="99">
        <v>469030.00998155185</v>
      </c>
      <c r="G21" s="99">
        <v>572590.46</v>
      </c>
      <c r="H21" s="99">
        <v>657356.70557247556</v>
      </c>
      <c r="I21" s="99">
        <v>716179.14789053041</v>
      </c>
      <c r="J21" s="131">
        <f t="shared" si="0"/>
        <v>668561.26837299974</v>
      </c>
      <c r="L21" s="57"/>
      <c r="M21" s="59" t="s">
        <v>11</v>
      </c>
      <c r="N21" s="102" t="s">
        <v>98</v>
      </c>
      <c r="O21" s="99">
        <f>+D21*'1'!B$30</f>
        <v>633533.69005999994</v>
      </c>
      <c r="P21" s="99">
        <f>+E21*'1'!C$30</f>
        <v>615679.57418</v>
      </c>
      <c r="Q21" s="99">
        <f>+F21*'1'!D$30</f>
        <v>613491.25305586983</v>
      </c>
      <c r="R21" s="99">
        <f>+G21*'1'!E$30</f>
        <v>716310.66545999993</v>
      </c>
      <c r="S21" s="99">
        <f>+H21*'1'!F$30</f>
        <v>748729.28764704964</v>
      </c>
      <c r="T21" s="99">
        <f>+I21*'1'!G$30</f>
        <v>777770.55460911605</v>
      </c>
      <c r="U21" s="128">
        <v>668561.26837299974</v>
      </c>
    </row>
    <row r="22" spans="1:21" s="44" customFormat="1" x14ac:dyDescent="0.2">
      <c r="A22" s="57"/>
      <c r="B22" s="59"/>
      <c r="C22" s="100" t="s">
        <v>66</v>
      </c>
      <c r="D22" s="99">
        <v>4646.2595000000001</v>
      </c>
      <c r="E22" s="99">
        <v>5800.9525000000003</v>
      </c>
      <c r="F22" s="99">
        <v>8891.2180000000008</v>
      </c>
      <c r="G22" s="99">
        <v>7346.1596</v>
      </c>
      <c r="H22" s="99">
        <v>6593.1149999999998</v>
      </c>
      <c r="I22" s="99">
        <v>8021.2867734388647</v>
      </c>
      <c r="J22" s="131">
        <f t="shared" si="0"/>
        <v>8444.8574300664441</v>
      </c>
      <c r="L22" s="57"/>
      <c r="M22" s="59"/>
      <c r="N22" s="100" t="s">
        <v>66</v>
      </c>
      <c r="O22" s="99">
        <f>+D22*'1'!B$30</f>
        <v>7406.1376429999991</v>
      </c>
      <c r="P22" s="99">
        <f>+E22*'1'!C$30</f>
        <v>8086.5277850000011</v>
      </c>
      <c r="Q22" s="99">
        <f>+F22*'1'!D$30</f>
        <v>11629.713144000001</v>
      </c>
      <c r="R22" s="99">
        <f>+G22*'1'!E$30</f>
        <v>9190.0456595999985</v>
      </c>
      <c r="S22" s="99">
        <f>+H22*'1'!F$30</f>
        <v>7509.5579849999995</v>
      </c>
      <c r="T22" s="99">
        <f>+I22*'1'!G$30</f>
        <v>8711.1174359546076</v>
      </c>
      <c r="U22" s="128">
        <v>8444.8574300664441</v>
      </c>
    </row>
    <row r="23" spans="1:21" x14ac:dyDescent="0.2">
      <c r="A23" s="57"/>
      <c r="B23" s="60" t="s">
        <v>12</v>
      </c>
      <c r="C23" s="102" t="s">
        <v>98</v>
      </c>
      <c r="D23" s="99">
        <v>488520.33</v>
      </c>
      <c r="E23" s="99">
        <v>536659.07999999996</v>
      </c>
      <c r="F23" s="99">
        <v>580321.07284284278</v>
      </c>
      <c r="G23" s="99">
        <v>696284.81</v>
      </c>
      <c r="H23" s="99">
        <v>830351.95213263982</v>
      </c>
      <c r="I23" s="99">
        <v>882043.25712380139</v>
      </c>
      <c r="J23" s="131">
        <f t="shared" si="0"/>
        <v>881290.12288570066</v>
      </c>
      <c r="L23" s="57"/>
      <c r="M23" s="60" t="s">
        <v>12</v>
      </c>
      <c r="N23" s="102" t="s">
        <v>98</v>
      </c>
      <c r="O23" s="99">
        <f>+D23*'1'!B$30</f>
        <v>778701.40601999999</v>
      </c>
      <c r="P23" s="99">
        <f>+E23*'1'!C$30</f>
        <v>748102.75751999998</v>
      </c>
      <c r="Q23" s="99">
        <f>+F23*'1'!D$30</f>
        <v>759059.96327843843</v>
      </c>
      <c r="R23" s="99">
        <f>+G23*'1'!E$30</f>
        <v>871052.29730999994</v>
      </c>
      <c r="S23" s="99">
        <f>+H23*'1'!F$30</f>
        <v>945770.87347907678</v>
      </c>
      <c r="T23" s="99">
        <f>+I23*'1'!G$30</f>
        <v>957898.97723644832</v>
      </c>
      <c r="U23" s="128">
        <v>881290.12288570066</v>
      </c>
    </row>
    <row r="24" spans="1:21" s="44" customFormat="1" x14ac:dyDescent="0.2">
      <c r="A24" s="57"/>
      <c r="B24" s="60"/>
      <c r="C24" s="100" t="s">
        <v>66</v>
      </c>
      <c r="D24" s="99">
        <v>5939.5599000000002</v>
      </c>
      <c r="E24" s="99">
        <v>9200.9437999999991</v>
      </c>
      <c r="F24" s="99">
        <v>12415.35</v>
      </c>
      <c r="G24" s="99">
        <v>11606.489</v>
      </c>
      <c r="H24" s="99">
        <v>9166.0259999999998</v>
      </c>
      <c r="I24" s="99">
        <v>9621.9513478466724</v>
      </c>
      <c r="J24" s="131">
        <f t="shared" si="0"/>
        <v>10460.488123962743</v>
      </c>
      <c r="L24" s="57"/>
      <c r="M24" s="60"/>
      <c r="N24" s="100" t="s">
        <v>66</v>
      </c>
      <c r="O24" s="99">
        <f>+D24*'1'!B$30</f>
        <v>9467.6584805999992</v>
      </c>
      <c r="P24" s="99">
        <f>+E24*'1'!C$30</f>
        <v>12826.1156572</v>
      </c>
      <c r="Q24" s="99">
        <f>+F24*'1'!D$30</f>
        <v>16239.277800000002</v>
      </c>
      <c r="R24" s="99">
        <f>+G24*'1'!E$30</f>
        <v>14519.717738999998</v>
      </c>
      <c r="S24" s="99">
        <f>+H24*'1'!F$30</f>
        <v>10440.103614</v>
      </c>
      <c r="T24" s="99">
        <f>+I24*'1'!G$30</f>
        <v>10449.439163761486</v>
      </c>
      <c r="U24" s="128">
        <v>10460.488123962743</v>
      </c>
    </row>
    <row r="25" spans="1:21" x14ac:dyDescent="0.2">
      <c r="A25" s="57"/>
      <c r="B25" s="60" t="s">
        <v>13</v>
      </c>
      <c r="C25" s="102" t="s">
        <v>98</v>
      </c>
      <c r="D25" s="99">
        <v>679017.26</v>
      </c>
      <c r="E25" s="99">
        <v>747589.76</v>
      </c>
      <c r="F25" s="99">
        <v>806290.86418793187</v>
      </c>
      <c r="G25" s="99">
        <v>1016700</v>
      </c>
      <c r="H25" s="99">
        <v>1078199.772671354</v>
      </c>
      <c r="I25" s="99">
        <v>1211503.5504080071</v>
      </c>
      <c r="J25" s="131">
        <f t="shared" si="0"/>
        <v>1349157.0538287649</v>
      </c>
      <c r="L25" s="57"/>
      <c r="M25" s="60" t="s">
        <v>13</v>
      </c>
      <c r="N25" s="102" t="s">
        <v>98</v>
      </c>
      <c r="O25" s="99">
        <f>+D25*'1'!B$30</f>
        <v>1082353.51244</v>
      </c>
      <c r="P25" s="99">
        <f>+E25*'1'!C$30</f>
        <v>1042140.1254400001</v>
      </c>
      <c r="Q25" s="99">
        <f>+F25*'1'!D$30</f>
        <v>1054628.450357815</v>
      </c>
      <c r="R25" s="99">
        <f>+G25*'1'!E$30</f>
        <v>1271891.7</v>
      </c>
      <c r="S25" s="99">
        <f>+H25*'1'!F$30</f>
        <v>1228069.5410726722</v>
      </c>
      <c r="T25" s="99">
        <f>+I25*'1'!G$30</f>
        <v>1315692.8557430957</v>
      </c>
      <c r="U25" s="128">
        <v>1349157.0538287649</v>
      </c>
    </row>
    <row r="26" spans="1:21" s="44" customFormat="1" x14ac:dyDescent="0.2">
      <c r="A26" s="57"/>
      <c r="B26" s="60"/>
      <c r="C26" s="100" t="s">
        <v>66</v>
      </c>
      <c r="D26" s="99">
        <v>10310.931</v>
      </c>
      <c r="E26" s="99">
        <v>14068.482</v>
      </c>
      <c r="F26" s="99">
        <v>14219.65</v>
      </c>
      <c r="G26" s="99">
        <v>15773.099</v>
      </c>
      <c r="H26" s="99">
        <v>12134.07</v>
      </c>
      <c r="I26" s="99">
        <v>18933.046880894548</v>
      </c>
      <c r="J26" s="131">
        <f t="shared" si="0"/>
        <v>19107.998029786861</v>
      </c>
      <c r="L26" s="57"/>
      <c r="M26" s="60"/>
      <c r="N26" s="100" t="s">
        <v>66</v>
      </c>
      <c r="O26" s="99">
        <f>+D26*'1'!B$30</f>
        <v>16435.624014000001</v>
      </c>
      <c r="P26" s="99">
        <f>+E26*'1'!C$30</f>
        <v>19611.463908000002</v>
      </c>
      <c r="Q26" s="99">
        <f>+F26*'1'!D$30</f>
        <v>18599.302200000002</v>
      </c>
      <c r="R26" s="99">
        <f>+G26*'1'!E$30</f>
        <v>19732.146848999997</v>
      </c>
      <c r="S26" s="99">
        <f>+H26*'1'!F$30</f>
        <v>13820.70573</v>
      </c>
      <c r="T26" s="99">
        <f>+I26*'1'!G$30</f>
        <v>20561.288912651482</v>
      </c>
      <c r="U26" s="128">
        <v>19107.998029786861</v>
      </c>
    </row>
    <row r="27" spans="1:21" x14ac:dyDescent="0.2">
      <c r="A27" s="57"/>
      <c r="B27" s="60" t="s">
        <v>14</v>
      </c>
      <c r="C27" s="102" t="s">
        <v>98</v>
      </c>
      <c r="D27" s="99">
        <v>1551641.2</v>
      </c>
      <c r="E27" s="99">
        <v>1801889</v>
      </c>
      <c r="F27" s="99">
        <v>1914369.5447101153</v>
      </c>
      <c r="G27" s="99">
        <v>2299779.6</v>
      </c>
      <c r="H27" s="99">
        <v>2477345.0741664022</v>
      </c>
      <c r="I27" s="99">
        <v>2810689.3518890524</v>
      </c>
      <c r="J27" s="131">
        <f t="shared" si="0"/>
        <v>2942238.6783659062</v>
      </c>
      <c r="L27" s="57"/>
      <c r="M27" s="60" t="s">
        <v>14</v>
      </c>
      <c r="N27" s="102" t="s">
        <v>98</v>
      </c>
      <c r="O27" s="99">
        <f>+D27*'1'!B$30</f>
        <v>2473316.0727999997</v>
      </c>
      <c r="P27" s="99">
        <f>+E27*'1'!C$30</f>
        <v>2511833.2660000003</v>
      </c>
      <c r="Q27" s="99">
        <f>+F27*'1'!D$30</f>
        <v>2503995.3644808307</v>
      </c>
      <c r="R27" s="99">
        <f>+G27*'1'!E$30</f>
        <v>2877024.2796</v>
      </c>
      <c r="S27" s="99">
        <f>+H27*'1'!F$30</f>
        <v>2821696.0394755322</v>
      </c>
      <c r="T27" s="99">
        <f>+I27*'1'!G$30</f>
        <v>3052408.6361515112</v>
      </c>
      <c r="U27" s="128">
        <v>2942238.6783659062</v>
      </c>
    </row>
    <row r="28" spans="1:21" s="44" customFormat="1" x14ac:dyDescent="0.2">
      <c r="A28" s="57"/>
      <c r="B28" s="60"/>
      <c r="C28" s="100" t="s">
        <v>66</v>
      </c>
      <c r="D28" s="99">
        <v>41897.002</v>
      </c>
      <c r="E28" s="99">
        <v>60914.036999999997</v>
      </c>
      <c r="F28" s="99">
        <v>58704.4</v>
      </c>
      <c r="G28" s="99">
        <v>65431.981</v>
      </c>
      <c r="H28" s="99">
        <v>64669.19</v>
      </c>
      <c r="I28" s="99">
        <v>73485.777592482002</v>
      </c>
      <c r="J28" s="131">
        <f t="shared" si="0"/>
        <v>69941.840127205025</v>
      </c>
      <c r="L28" s="57"/>
      <c r="M28" s="60"/>
      <c r="N28" s="100" t="s">
        <v>66</v>
      </c>
      <c r="O28" s="99">
        <f>+D28*'1'!B$30</f>
        <v>66783.821188000002</v>
      </c>
      <c r="P28" s="99">
        <f>+E28*'1'!C$30</f>
        <v>84914.167578000008</v>
      </c>
      <c r="Q28" s="99">
        <f>+F28*'1'!D$30</f>
        <v>76785.355200000005</v>
      </c>
      <c r="R28" s="99">
        <f>+G28*'1'!E$30</f>
        <v>81855.408230999994</v>
      </c>
      <c r="S28" s="99">
        <f>+H28*'1'!F$30</f>
        <v>73658.207410000003</v>
      </c>
      <c r="T28" s="99">
        <f>+I28*'1'!G$30</f>
        <v>79805.55446543546</v>
      </c>
      <c r="U28" s="128">
        <v>69941.840127205025</v>
      </c>
    </row>
    <row r="29" spans="1:21" ht="15" customHeight="1" x14ac:dyDescent="0.2">
      <c r="A29" s="57"/>
      <c r="B29" s="114" t="s">
        <v>4</v>
      </c>
      <c r="C29" s="102" t="s">
        <v>98</v>
      </c>
      <c r="D29" s="99">
        <v>426118.55236650893</v>
      </c>
      <c r="E29" s="99">
        <v>479517.01121142483</v>
      </c>
      <c r="F29" s="99">
        <v>519301.38695240143</v>
      </c>
      <c r="G29" s="99">
        <v>629330.49432840571</v>
      </c>
      <c r="H29" s="99">
        <v>704588.22684647271</v>
      </c>
      <c r="I29" s="99">
        <v>776998.63075223472</v>
      </c>
      <c r="J29" s="131">
        <f t="shared" si="0"/>
        <v>746864.71824716497</v>
      </c>
      <c r="L29" s="57"/>
      <c r="M29" s="196" t="s">
        <v>4</v>
      </c>
      <c r="N29" s="102" t="s">
        <v>98</v>
      </c>
      <c r="O29" s="99">
        <f>+D29*'1'!B$30</f>
        <v>679232.97247221519</v>
      </c>
      <c r="P29" s="99">
        <f>+E29*'1'!C$30</f>
        <v>668446.71362872631</v>
      </c>
      <c r="Q29" s="99">
        <f>+F29*'1'!D$30</f>
        <v>679246.2141337411</v>
      </c>
      <c r="R29" s="99">
        <f>+G29*'1'!E$30</f>
        <v>787292.44840483542</v>
      </c>
      <c r="S29" s="99">
        <f>+H29*'1'!F$30</f>
        <v>802525.99037813244</v>
      </c>
      <c r="T29" s="99">
        <f>+I29*'1'!G$30</f>
        <v>843820.51299692702</v>
      </c>
      <c r="U29" s="128">
        <f>+'2'!J13</f>
        <v>746864.71824716497</v>
      </c>
    </row>
    <row r="30" spans="1:21" s="44" customFormat="1" ht="15" customHeight="1" x14ac:dyDescent="0.2">
      <c r="A30" s="57"/>
      <c r="B30" s="114"/>
      <c r="C30" s="100" t="s">
        <v>66</v>
      </c>
      <c r="D30" s="99">
        <v>8399.3150000000005</v>
      </c>
      <c r="E30" s="99">
        <v>9718.3469999999998</v>
      </c>
      <c r="F30" s="99">
        <v>10426.06</v>
      </c>
      <c r="G30" s="99">
        <v>10758.22</v>
      </c>
      <c r="H30" s="99">
        <v>9991.42</v>
      </c>
      <c r="I30" s="99">
        <v>13172.282636053487</v>
      </c>
      <c r="J30" s="131">
        <f t="shared" si="0"/>
        <v>11403.626880974009</v>
      </c>
      <c r="L30" s="57"/>
      <c r="M30" s="196"/>
      <c r="N30" s="100" t="s">
        <v>66</v>
      </c>
      <c r="O30" s="99">
        <f>+D30*'1'!B$30</f>
        <v>13388.508109999999</v>
      </c>
      <c r="P30" s="99">
        <f>+E30*'1'!C$30</f>
        <v>13547.375718000001</v>
      </c>
      <c r="Q30" s="99">
        <f>+F30*'1'!D$30</f>
        <v>13637.286480000001</v>
      </c>
      <c r="R30" s="99">
        <f>+G30*'1'!E$30</f>
        <v>13458.533219999998</v>
      </c>
      <c r="S30" s="99">
        <f>+H30*'1'!F$30</f>
        <v>11380.22738</v>
      </c>
      <c r="T30" s="99">
        <f>+I30*'1'!G$30</f>
        <v>14305.098942754088</v>
      </c>
      <c r="U30" s="128">
        <f>+'2'!J14</f>
        <v>11403.626880974009</v>
      </c>
    </row>
    <row r="31" spans="1:21" ht="13.9" customHeight="1" x14ac:dyDescent="0.2">
      <c r="A31" s="57"/>
      <c r="B31" s="92"/>
      <c r="C31" s="92"/>
      <c r="D31" s="99"/>
      <c r="E31" s="99"/>
      <c r="F31" s="99"/>
      <c r="G31" s="99"/>
      <c r="H31" s="99"/>
      <c r="I31" s="99"/>
      <c r="J31" s="131"/>
      <c r="L31" s="57"/>
      <c r="M31" s="92"/>
      <c r="N31" s="92"/>
      <c r="O31" s="99"/>
      <c r="P31" s="99"/>
      <c r="Q31" s="99"/>
      <c r="R31" s="99"/>
      <c r="S31" s="99"/>
      <c r="T31" s="99"/>
      <c r="U31" s="128"/>
    </row>
    <row r="32" spans="1:21" ht="15" x14ac:dyDescent="0.2">
      <c r="A32" s="57" t="s">
        <v>121</v>
      </c>
      <c r="B32" s="59" t="s">
        <v>5</v>
      </c>
      <c r="C32" s="102" t="s">
        <v>98</v>
      </c>
      <c r="D32" s="99">
        <v>63551.93</v>
      </c>
      <c r="E32" s="99">
        <v>53218.911</v>
      </c>
      <c r="F32" s="99">
        <v>73332.363892591122</v>
      </c>
      <c r="G32" s="99">
        <v>91659.032000000007</v>
      </c>
      <c r="H32" s="99">
        <v>105179.08273302171</v>
      </c>
      <c r="I32" s="99">
        <v>104839.18755857099</v>
      </c>
      <c r="J32" s="131">
        <f t="shared" si="0"/>
        <v>13564.343734662029</v>
      </c>
      <c r="L32" s="57" t="s">
        <v>121</v>
      </c>
      <c r="M32" s="59" t="s">
        <v>5</v>
      </c>
      <c r="N32" s="102" t="s">
        <v>98</v>
      </c>
      <c r="O32" s="99">
        <f>+D32*'1'!B$30</f>
        <v>101301.77641999999</v>
      </c>
      <c r="P32" s="99">
        <f>+E32*'1'!C$30</f>
        <v>74187.161934000003</v>
      </c>
      <c r="Q32" s="99">
        <f>+F32*'1'!D$30</f>
        <v>95918.731971509187</v>
      </c>
      <c r="R32" s="99">
        <f>+G32*'1'!E$30</f>
        <v>114665.449032</v>
      </c>
      <c r="S32" s="99">
        <f>+H32*'1'!F$30</f>
        <v>119798.97523291173</v>
      </c>
      <c r="T32" s="99">
        <f>+I32*'1'!G$30</f>
        <v>113855.35768860811</v>
      </c>
      <c r="U32" s="128">
        <v>13564.343734662029</v>
      </c>
    </row>
    <row r="33" spans="1:21" s="44" customFormat="1" x14ac:dyDescent="0.2">
      <c r="A33" s="57"/>
      <c r="B33" s="59"/>
      <c r="C33" s="100" t="s">
        <v>66</v>
      </c>
      <c r="D33" s="99">
        <v>984.37153999999998</v>
      </c>
      <c r="E33" s="99">
        <v>1127.8434999999999</v>
      </c>
      <c r="F33" s="99">
        <v>2080.165</v>
      </c>
      <c r="G33" s="99">
        <v>1477.5654999999999</v>
      </c>
      <c r="H33" s="99">
        <v>1625.5070000000001</v>
      </c>
      <c r="I33" s="99">
        <v>1730.1069609035503</v>
      </c>
      <c r="J33" s="131">
        <f t="shared" si="0"/>
        <v>457.00680247521672</v>
      </c>
      <c r="L33" s="57"/>
      <c r="M33" s="59"/>
      <c r="N33" s="100" t="s">
        <v>66</v>
      </c>
      <c r="O33" s="99">
        <f>+D33*'1'!B$30</f>
        <v>1569.0882347599998</v>
      </c>
      <c r="P33" s="99">
        <f>+E33*'1'!C$30</f>
        <v>1572.213839</v>
      </c>
      <c r="Q33" s="99">
        <f>+F33*'1'!D$30</f>
        <v>2720.8558200000002</v>
      </c>
      <c r="R33" s="99">
        <f>+G33*'1'!E$30</f>
        <v>1848.4344404999997</v>
      </c>
      <c r="S33" s="99">
        <f>+H33*'1'!F$30</f>
        <v>1851.4524730000001</v>
      </c>
      <c r="T33" s="99">
        <f>+I33*'1'!G$30</f>
        <v>1878.8961595412559</v>
      </c>
      <c r="U33" s="128">
        <v>457.00680247521672</v>
      </c>
    </row>
    <row r="34" spans="1:21" x14ac:dyDescent="0.2">
      <c r="A34" s="57"/>
      <c r="B34" s="59" t="s">
        <v>6</v>
      </c>
      <c r="C34" s="102" t="s">
        <v>98</v>
      </c>
      <c r="D34" s="99">
        <v>154797.63</v>
      </c>
      <c r="E34" s="99">
        <v>172965.26</v>
      </c>
      <c r="F34" s="99">
        <v>199985.05962600227</v>
      </c>
      <c r="G34" s="99">
        <v>237663.39</v>
      </c>
      <c r="H34" s="99">
        <v>281058.62878972624</v>
      </c>
      <c r="I34" s="99">
        <v>302797.23416057864</v>
      </c>
      <c r="J34" s="131">
        <f t="shared" si="0"/>
        <v>197372.65527591886</v>
      </c>
      <c r="L34" s="57"/>
      <c r="M34" s="59" t="s">
        <v>6</v>
      </c>
      <c r="N34" s="102" t="s">
        <v>98</v>
      </c>
      <c r="O34" s="99">
        <f>+D34*'1'!B$30</f>
        <v>246747.42221999998</v>
      </c>
      <c r="P34" s="99">
        <f>+E34*'1'!C$30</f>
        <v>241113.57244000005</v>
      </c>
      <c r="Q34" s="99">
        <f>+F34*'1'!D$30</f>
        <v>261580.45799081097</v>
      </c>
      <c r="R34" s="99">
        <f>+G34*'1'!E$30</f>
        <v>297316.90088999999</v>
      </c>
      <c r="S34" s="99">
        <f>+H34*'1'!F$30</f>
        <v>320125.77819149819</v>
      </c>
      <c r="T34" s="99">
        <f>+I34*'1'!G$30</f>
        <v>328837.79629838839</v>
      </c>
      <c r="U34" s="128">
        <v>197372.65527591886</v>
      </c>
    </row>
    <row r="35" spans="1:21" s="44" customFormat="1" x14ac:dyDescent="0.2">
      <c r="A35" s="57"/>
      <c r="B35" s="59"/>
      <c r="C35" s="100" t="s">
        <v>66</v>
      </c>
      <c r="D35" s="99">
        <v>1283.4015999999999</v>
      </c>
      <c r="E35" s="99">
        <v>1298.7233000000001</v>
      </c>
      <c r="F35" s="99">
        <v>2322.3760000000002</v>
      </c>
      <c r="G35" s="99">
        <v>1940.3043</v>
      </c>
      <c r="H35" s="99">
        <v>1865.777</v>
      </c>
      <c r="I35" s="99">
        <v>2173.9706263070748</v>
      </c>
      <c r="J35" s="131">
        <f t="shared" si="0"/>
        <v>1712.2156441306979</v>
      </c>
      <c r="L35" s="57"/>
      <c r="M35" s="59"/>
      <c r="N35" s="100" t="s">
        <v>66</v>
      </c>
      <c r="O35" s="99">
        <f>+D35*'1'!B$30</f>
        <v>2045.7421503999997</v>
      </c>
      <c r="P35" s="99">
        <f>+E35*'1'!C$30</f>
        <v>1810.4202802000002</v>
      </c>
      <c r="Q35" s="99">
        <f>+F35*'1'!D$30</f>
        <v>3037.6678080000006</v>
      </c>
      <c r="R35" s="99">
        <f>+G35*'1'!E$30</f>
        <v>2427.3206792999999</v>
      </c>
      <c r="S35" s="99">
        <f>+H35*'1'!F$30</f>
        <v>2125.120003</v>
      </c>
      <c r="T35" s="99">
        <f>+I35*'1'!G$30</f>
        <v>2360.9321001694834</v>
      </c>
      <c r="U35" s="128">
        <v>1712.2156441306979</v>
      </c>
    </row>
    <row r="36" spans="1:21" x14ac:dyDescent="0.2">
      <c r="A36" s="57"/>
      <c r="B36" s="59" t="s">
        <v>7</v>
      </c>
      <c r="C36" s="102" t="s">
        <v>98</v>
      </c>
      <c r="D36" s="99">
        <v>209511.42</v>
      </c>
      <c r="E36" s="99">
        <v>231663.04</v>
      </c>
      <c r="F36" s="99">
        <v>264707.71722097066</v>
      </c>
      <c r="G36" s="99">
        <v>321407.08</v>
      </c>
      <c r="H36" s="99">
        <v>375933.20035483741</v>
      </c>
      <c r="I36" s="99">
        <v>403554.55250009382</v>
      </c>
      <c r="J36" s="131">
        <f t="shared" si="0"/>
        <v>343461.56133729545</v>
      </c>
      <c r="L36" s="57"/>
      <c r="M36" s="59" t="s">
        <v>7</v>
      </c>
      <c r="N36" s="102" t="s">
        <v>98</v>
      </c>
      <c r="O36" s="99">
        <f>+D36*'1'!B$30</f>
        <v>333961.20347999997</v>
      </c>
      <c r="P36" s="99">
        <f>+E36*'1'!C$30</f>
        <v>322938.27776000003</v>
      </c>
      <c r="Q36" s="99">
        <f>+F36*'1'!D$30</f>
        <v>346237.69412502967</v>
      </c>
      <c r="R36" s="99">
        <f>+G36*'1'!E$30</f>
        <v>402080.25708000001</v>
      </c>
      <c r="S36" s="99">
        <f>+H36*'1'!F$30</f>
        <v>428187.9152041598</v>
      </c>
      <c r="T36" s="99">
        <f>+I36*'1'!G$30</f>
        <v>438260.24401510193</v>
      </c>
      <c r="U36" s="128">
        <v>343461.56133729545</v>
      </c>
    </row>
    <row r="37" spans="1:21" s="44" customFormat="1" x14ac:dyDescent="0.2">
      <c r="A37" s="57"/>
      <c r="B37" s="59"/>
      <c r="C37" s="100" t="s">
        <v>66</v>
      </c>
      <c r="D37" s="99">
        <v>1626.9126000000001</v>
      </c>
      <c r="E37" s="99">
        <v>1863.3425</v>
      </c>
      <c r="F37" s="99">
        <v>2689.2579999999998</v>
      </c>
      <c r="G37" s="99">
        <v>3411.8521000000001</v>
      </c>
      <c r="H37" s="99">
        <v>3019.808</v>
      </c>
      <c r="I37" s="99">
        <v>2963.4217877615347</v>
      </c>
      <c r="J37" s="131">
        <f t="shared" si="0"/>
        <v>2561.8411271697682</v>
      </c>
      <c r="L37" s="57"/>
      <c r="M37" s="59"/>
      <c r="N37" s="100" t="s">
        <v>66</v>
      </c>
      <c r="O37" s="99">
        <f>+D37*'1'!B$30</f>
        <v>2593.2986843999997</v>
      </c>
      <c r="P37" s="99">
        <f>+E37*'1'!C$30</f>
        <v>2597.4994450000004</v>
      </c>
      <c r="Q37" s="99">
        <f>+F37*'1'!D$30</f>
        <v>3517.5494639999997</v>
      </c>
      <c r="R37" s="99">
        <f>+G37*'1'!E$30</f>
        <v>4268.2269771000001</v>
      </c>
      <c r="S37" s="99">
        <f>+H37*'1'!F$30</f>
        <v>3439.5613119999998</v>
      </c>
      <c r="T37" s="99">
        <f>+I37*'1'!G$30</f>
        <v>3218.2760615090269</v>
      </c>
      <c r="U37" s="128">
        <v>2561.8411271697682</v>
      </c>
    </row>
    <row r="38" spans="1:21" x14ac:dyDescent="0.2">
      <c r="A38" s="57"/>
      <c r="B38" s="59" t="s">
        <v>8</v>
      </c>
      <c r="C38" s="102" t="s">
        <v>98</v>
      </c>
      <c r="D38" s="99">
        <v>260347.44</v>
      </c>
      <c r="E38" s="99">
        <v>302788.77</v>
      </c>
      <c r="F38" s="99">
        <v>335800.35227022821</v>
      </c>
      <c r="G38" s="99">
        <v>390289.53</v>
      </c>
      <c r="H38" s="99">
        <v>456073.86103268998</v>
      </c>
      <c r="I38" s="99">
        <v>491648.619928114</v>
      </c>
      <c r="J38" s="131">
        <f t="shared" si="0"/>
        <v>436560.02401753352</v>
      </c>
      <c r="L38" s="57"/>
      <c r="M38" s="59" t="s">
        <v>8</v>
      </c>
      <c r="N38" s="102" t="s">
        <v>98</v>
      </c>
      <c r="O38" s="99">
        <f>+D38*'1'!B$30</f>
        <v>414993.81935999996</v>
      </c>
      <c r="P38" s="99">
        <f>+E38*'1'!C$30</f>
        <v>422087.54538000008</v>
      </c>
      <c r="Q38" s="99">
        <f>+F38*'1'!D$30</f>
        <v>439226.86076945852</v>
      </c>
      <c r="R38" s="99">
        <f>+G38*'1'!E$30</f>
        <v>488252.20202999999</v>
      </c>
      <c r="S38" s="99">
        <f>+H38*'1'!F$30</f>
        <v>519468.1277162339</v>
      </c>
      <c r="T38" s="99">
        <f>+I38*'1'!G$30</f>
        <v>533930.40124193183</v>
      </c>
      <c r="U38" s="128">
        <v>436560.02401753352</v>
      </c>
    </row>
    <row r="39" spans="1:21" s="44" customFormat="1" x14ac:dyDescent="0.2">
      <c r="A39" s="57"/>
      <c r="B39" s="59"/>
      <c r="C39" s="100" t="s">
        <v>66</v>
      </c>
      <c r="D39" s="99">
        <v>2061.4902999999999</v>
      </c>
      <c r="E39" s="99">
        <v>2833.7930000000001</v>
      </c>
      <c r="F39" s="99">
        <v>4190.99</v>
      </c>
      <c r="G39" s="99">
        <v>5277.8782000000001</v>
      </c>
      <c r="H39" s="99">
        <v>3112.6579999999999</v>
      </c>
      <c r="I39" s="99">
        <v>3479.8668717004989</v>
      </c>
      <c r="J39" s="131">
        <f t="shared" si="0"/>
        <v>3361.7439581281633</v>
      </c>
      <c r="L39" s="57"/>
      <c r="M39" s="59"/>
      <c r="N39" s="100" t="s">
        <v>66</v>
      </c>
      <c r="O39" s="99">
        <f>+D39*'1'!B$30</f>
        <v>3286.0155381999998</v>
      </c>
      <c r="P39" s="99">
        <f>+E39*'1'!C$30</f>
        <v>3950.3074420000007</v>
      </c>
      <c r="Q39" s="99">
        <f>+F39*'1'!D$30</f>
        <v>5481.8149199999998</v>
      </c>
      <c r="R39" s="99">
        <f>+G39*'1'!E$30</f>
        <v>6602.6256281999995</v>
      </c>
      <c r="S39" s="99">
        <f>+H39*'1'!F$30</f>
        <v>3545.317462</v>
      </c>
      <c r="T39" s="99">
        <f>+I39*'1'!G$30</f>
        <v>3779.1354226667422</v>
      </c>
      <c r="U39" s="128">
        <v>3361.7439581281633</v>
      </c>
    </row>
    <row r="40" spans="1:21" x14ac:dyDescent="0.2">
      <c r="A40" s="57"/>
      <c r="B40" s="59" t="s">
        <v>9</v>
      </c>
      <c r="C40" s="102" t="s">
        <v>98</v>
      </c>
      <c r="D40" s="99">
        <v>305858.45</v>
      </c>
      <c r="E40" s="99">
        <v>341338.44</v>
      </c>
      <c r="F40" s="99">
        <v>390624.40931111225</v>
      </c>
      <c r="G40" s="99">
        <v>464460.47</v>
      </c>
      <c r="H40" s="99">
        <v>553829.14796197077</v>
      </c>
      <c r="I40" s="99">
        <v>588583.27237616898</v>
      </c>
      <c r="J40" s="131">
        <f t="shared" si="0"/>
        <v>549849.06918714091</v>
      </c>
      <c r="L40" s="57"/>
      <c r="M40" s="59" t="s">
        <v>9</v>
      </c>
      <c r="N40" s="102" t="s">
        <v>98</v>
      </c>
      <c r="O40" s="99">
        <f>+D40*'1'!B$30</f>
        <v>487538.36929999996</v>
      </c>
      <c r="P40" s="99">
        <f>+E40*'1'!C$30</f>
        <v>475825.78536000004</v>
      </c>
      <c r="Q40" s="99">
        <f>+F40*'1'!D$30</f>
        <v>510936.72737893485</v>
      </c>
      <c r="R40" s="99">
        <f>+G40*'1'!E$30</f>
        <v>581040.04796999996</v>
      </c>
      <c r="S40" s="99">
        <f>+H40*'1'!F$30</f>
        <v>630811.39952868468</v>
      </c>
      <c r="T40" s="99">
        <f>+I40*'1'!G$30</f>
        <v>639201.43380051956</v>
      </c>
      <c r="U40" s="128">
        <v>549849.06918714091</v>
      </c>
    </row>
    <row r="41" spans="1:21" s="44" customFormat="1" x14ac:dyDescent="0.2">
      <c r="A41" s="57"/>
      <c r="B41" s="59"/>
      <c r="C41" s="100" t="s">
        <v>66</v>
      </c>
      <c r="D41" s="99">
        <v>2980.4261999999999</v>
      </c>
      <c r="E41" s="99">
        <v>3536.0248000000001</v>
      </c>
      <c r="F41" s="99">
        <v>10552.83</v>
      </c>
      <c r="G41" s="99">
        <v>4750.2448999999997</v>
      </c>
      <c r="H41" s="99">
        <v>4060.2269999999999</v>
      </c>
      <c r="I41" s="99">
        <v>5068.4584663586902</v>
      </c>
      <c r="J41" s="131">
        <f t="shared" si="0"/>
        <v>4341.1935901975139</v>
      </c>
      <c r="L41" s="57"/>
      <c r="M41" s="59"/>
      <c r="N41" s="100" t="s">
        <v>66</v>
      </c>
      <c r="O41" s="99">
        <f>+D41*'1'!B$30</f>
        <v>4750.7993627999995</v>
      </c>
      <c r="P41" s="99">
        <f>+E41*'1'!C$30</f>
        <v>4929.218571200001</v>
      </c>
      <c r="Q41" s="99">
        <f>+F41*'1'!D$30</f>
        <v>13803.101640000001</v>
      </c>
      <c r="R41" s="99">
        <f>+G41*'1'!E$30</f>
        <v>5942.5563698999995</v>
      </c>
      <c r="S41" s="99">
        <f>+H41*'1'!F$30</f>
        <v>4624.5985529999998</v>
      </c>
      <c r="T41" s="99">
        <f>+I41*'1'!G$30</f>
        <v>5504.3458944655376</v>
      </c>
      <c r="U41" s="128">
        <v>4341.1935901975139</v>
      </c>
    </row>
    <row r="42" spans="1:21" x14ac:dyDescent="0.2">
      <c r="A42" s="57"/>
      <c r="B42" s="59" t="s">
        <v>10</v>
      </c>
      <c r="C42" s="102" t="s">
        <v>98</v>
      </c>
      <c r="D42" s="99">
        <v>366657.82</v>
      </c>
      <c r="E42" s="99">
        <v>417265.94</v>
      </c>
      <c r="F42" s="99">
        <v>452877.86391758698</v>
      </c>
      <c r="G42" s="99">
        <v>573980.61</v>
      </c>
      <c r="H42" s="99">
        <v>652968.15768040693</v>
      </c>
      <c r="I42" s="99">
        <v>736387.17928094883</v>
      </c>
      <c r="J42" s="131">
        <f t="shared" si="0"/>
        <v>702271.53414126008</v>
      </c>
      <c r="L42" s="57"/>
      <c r="M42" s="59" t="s">
        <v>10</v>
      </c>
      <c r="N42" s="102" t="s">
        <v>98</v>
      </c>
      <c r="O42" s="99">
        <f>+D42*'1'!B$30</f>
        <v>584452.56507999997</v>
      </c>
      <c r="P42" s="99">
        <f>+E42*'1'!C$30</f>
        <v>581668.72036000004</v>
      </c>
      <c r="Q42" s="99">
        <f>+F42*'1'!D$30</f>
        <v>592364.2460042038</v>
      </c>
      <c r="R42" s="99">
        <f>+G42*'1'!E$30</f>
        <v>718049.74310999992</v>
      </c>
      <c r="S42" s="99">
        <f>+H42*'1'!F$30</f>
        <v>743730.73159798351</v>
      </c>
      <c r="T42" s="99">
        <f>+I42*'1'!G$30</f>
        <v>799716.47669911047</v>
      </c>
      <c r="U42" s="128">
        <v>702271.53414126008</v>
      </c>
    </row>
    <row r="43" spans="1:21" s="44" customFormat="1" x14ac:dyDescent="0.2">
      <c r="A43" s="57"/>
      <c r="B43" s="59"/>
      <c r="C43" s="100" t="s">
        <v>66</v>
      </c>
      <c r="D43" s="99">
        <v>3085.6878999999999</v>
      </c>
      <c r="E43" s="99">
        <v>3887.8029999999999</v>
      </c>
      <c r="F43" s="99">
        <v>4851.3639999999996</v>
      </c>
      <c r="G43" s="99">
        <v>8454.5687999999991</v>
      </c>
      <c r="H43" s="99">
        <v>5711.3649999999998</v>
      </c>
      <c r="I43" s="99">
        <v>5890.9410050732513</v>
      </c>
      <c r="J43" s="131">
        <f t="shared" si="0"/>
        <v>8934.081068595422</v>
      </c>
      <c r="L43" s="57"/>
      <c r="M43" s="59"/>
      <c r="N43" s="100" t="s">
        <v>66</v>
      </c>
      <c r="O43" s="99">
        <f>+D43*'1'!B$30</f>
        <v>4918.586512599999</v>
      </c>
      <c r="P43" s="99">
        <f>+E43*'1'!C$30</f>
        <v>5419.5973819999999</v>
      </c>
      <c r="Q43" s="99">
        <f>+F43*'1'!D$30</f>
        <v>6345.5841119999995</v>
      </c>
      <c r="R43" s="99">
        <f>+G43*'1'!E$30</f>
        <v>10576.665568799997</v>
      </c>
      <c r="S43" s="99">
        <f>+H43*'1'!F$30</f>
        <v>6505.2447350000002</v>
      </c>
      <c r="T43" s="99">
        <f>+I43*'1'!G$30</f>
        <v>6397.561931509551</v>
      </c>
      <c r="U43" s="128">
        <v>8934.081068595422</v>
      </c>
    </row>
    <row r="44" spans="1:21" x14ac:dyDescent="0.2">
      <c r="A44" s="57"/>
      <c r="B44" s="59" t="s">
        <v>11</v>
      </c>
      <c r="C44" s="102" t="s">
        <v>98</v>
      </c>
      <c r="D44" s="99">
        <v>459053.42</v>
      </c>
      <c r="E44" s="99">
        <v>516790.24</v>
      </c>
      <c r="F44" s="99">
        <v>554409.00890511286</v>
      </c>
      <c r="G44" s="99">
        <v>665210.55000000005</v>
      </c>
      <c r="H44" s="99">
        <v>776195.18627481535</v>
      </c>
      <c r="I44" s="99">
        <v>839391.86572073109</v>
      </c>
      <c r="J44" s="131">
        <f t="shared" si="0"/>
        <v>845254.93277168309</v>
      </c>
      <c r="L44" s="57"/>
      <c r="M44" s="59" t="s">
        <v>11</v>
      </c>
      <c r="N44" s="102" t="s">
        <v>98</v>
      </c>
      <c r="O44" s="99">
        <f>+D44*'1'!B$30</f>
        <v>731731.15147999988</v>
      </c>
      <c r="P44" s="99">
        <f>+E44*'1'!C$30</f>
        <v>720405.59456</v>
      </c>
      <c r="Q44" s="99">
        <f>+F44*'1'!D$30</f>
        <v>725166.98364788759</v>
      </c>
      <c r="R44" s="99">
        <f>+G44*'1'!E$30</f>
        <v>832178.39804999996</v>
      </c>
      <c r="S44" s="99">
        <f>+H44*'1'!F$30</f>
        <v>884086.3171670147</v>
      </c>
      <c r="T44" s="99">
        <f>+I44*'1'!G$30</f>
        <v>911579.566172714</v>
      </c>
      <c r="U44" s="128">
        <v>845254.93277168309</v>
      </c>
    </row>
    <row r="45" spans="1:21" s="44" customFormat="1" x14ac:dyDescent="0.2">
      <c r="A45" s="57"/>
      <c r="B45" s="59"/>
      <c r="C45" s="100" t="s">
        <v>66</v>
      </c>
      <c r="D45" s="99">
        <v>4407.8253000000004</v>
      </c>
      <c r="E45" s="99">
        <v>5064.6203999999998</v>
      </c>
      <c r="F45" s="99">
        <v>6951.7489999999998</v>
      </c>
      <c r="G45" s="99">
        <v>6524.4862000000003</v>
      </c>
      <c r="H45" s="99">
        <v>5856.3770000000004</v>
      </c>
      <c r="I45" s="99">
        <v>7629.0284705082413</v>
      </c>
      <c r="J45" s="131">
        <f t="shared" si="0"/>
        <v>6895.3419262631787</v>
      </c>
      <c r="L45" s="57"/>
      <c r="M45" s="59"/>
      <c r="N45" s="100" t="s">
        <v>66</v>
      </c>
      <c r="O45" s="99">
        <f>+D45*'1'!B$30</f>
        <v>7026.0735282000005</v>
      </c>
      <c r="P45" s="99">
        <f>+E45*'1'!C$30</f>
        <v>7060.0808376000005</v>
      </c>
      <c r="Q45" s="99">
        <f>+F45*'1'!D$30</f>
        <v>9092.8876920000002</v>
      </c>
      <c r="R45" s="99">
        <f>+G45*'1'!E$30</f>
        <v>8162.1322362000001</v>
      </c>
      <c r="S45" s="99">
        <f>+H45*'1'!F$30</f>
        <v>6670.4134030000005</v>
      </c>
      <c r="T45" s="99">
        <f>+I45*'1'!G$30</f>
        <v>8285.124918971951</v>
      </c>
      <c r="U45" s="128">
        <v>6895.3419262631787</v>
      </c>
    </row>
    <row r="46" spans="1:21" x14ac:dyDescent="0.2">
      <c r="A46" s="57"/>
      <c r="B46" s="60" t="s">
        <v>12</v>
      </c>
      <c r="C46" s="102" t="s">
        <v>98</v>
      </c>
      <c r="D46" s="99">
        <v>565099.68000000005</v>
      </c>
      <c r="E46" s="99">
        <v>633903.22</v>
      </c>
      <c r="F46" s="99">
        <v>690725.29440959333</v>
      </c>
      <c r="G46" s="99">
        <v>820617.47</v>
      </c>
      <c r="H46" s="99">
        <v>970015.26180560258</v>
      </c>
      <c r="I46" s="99">
        <v>1031654.6565538627</v>
      </c>
      <c r="J46" s="131">
        <f t="shared" si="0"/>
        <v>1081747.2833852628</v>
      </c>
      <c r="L46" s="57"/>
      <c r="M46" s="60" t="s">
        <v>12</v>
      </c>
      <c r="N46" s="102" t="s">
        <v>98</v>
      </c>
      <c r="O46" s="99">
        <f>+D46*'1'!B$30</f>
        <v>900768.88991999999</v>
      </c>
      <c r="P46" s="99">
        <f>+E46*'1'!C$30</f>
        <v>883661.08868000004</v>
      </c>
      <c r="Q46" s="99">
        <f>+F46*'1'!D$30</f>
        <v>903468.6850877481</v>
      </c>
      <c r="R46" s="99">
        <f>+G46*'1'!E$30</f>
        <v>1026592.4549699998</v>
      </c>
      <c r="S46" s="99">
        <f>+H46*'1'!F$30</f>
        <v>1104847.3831965814</v>
      </c>
      <c r="T46" s="99">
        <f>+I46*'1'!G$30</f>
        <v>1120376.9570174951</v>
      </c>
      <c r="U46" s="128">
        <v>1081747.2833852628</v>
      </c>
    </row>
    <row r="47" spans="1:21" s="44" customFormat="1" x14ac:dyDescent="0.2">
      <c r="A47" s="57"/>
      <c r="B47" s="60"/>
      <c r="C47" s="100" t="s">
        <v>66</v>
      </c>
      <c r="D47" s="99">
        <v>5573.2327999999998</v>
      </c>
      <c r="E47" s="99">
        <v>7606.2851000000001</v>
      </c>
      <c r="F47" s="99">
        <v>9565.8549999999996</v>
      </c>
      <c r="G47" s="99">
        <v>9640.8241999999991</v>
      </c>
      <c r="H47" s="99">
        <v>8537.4009999999998</v>
      </c>
      <c r="I47" s="99">
        <v>9005.3605588382507</v>
      </c>
      <c r="J47" s="131">
        <f t="shared" si="0"/>
        <v>10977.987876321193</v>
      </c>
      <c r="L47" s="57"/>
      <c r="M47" s="60"/>
      <c r="N47" s="100" t="s">
        <v>66</v>
      </c>
      <c r="O47" s="99">
        <f>+D47*'1'!B$30</f>
        <v>8883.7330831999989</v>
      </c>
      <c r="P47" s="99">
        <f>+E47*'1'!C$30</f>
        <v>10603.161429400001</v>
      </c>
      <c r="Q47" s="99">
        <f>+F47*'1'!D$30</f>
        <v>12512.13834</v>
      </c>
      <c r="R47" s="99">
        <f>+G47*'1'!E$30</f>
        <v>12060.671074199998</v>
      </c>
      <c r="S47" s="99">
        <f>+H47*'1'!F$30</f>
        <v>9724.0997389999993</v>
      </c>
      <c r="T47" s="99">
        <f>+I47*'1'!G$30</f>
        <v>9779.8215668983412</v>
      </c>
      <c r="U47" s="128">
        <v>10977.987876321193</v>
      </c>
    </row>
    <row r="48" spans="1:21" x14ac:dyDescent="0.2">
      <c r="A48" s="57"/>
      <c r="B48" s="60" t="s">
        <v>13</v>
      </c>
      <c r="C48" s="102" t="s">
        <v>98</v>
      </c>
      <c r="D48" s="99">
        <v>783795.13</v>
      </c>
      <c r="E48" s="99">
        <v>893636.31</v>
      </c>
      <c r="F48" s="99">
        <v>957229.46963145374</v>
      </c>
      <c r="G48" s="99">
        <v>1175617.2</v>
      </c>
      <c r="H48" s="99">
        <v>1281418.0021194094</v>
      </c>
      <c r="I48" s="99">
        <v>1423987.0824028135</v>
      </c>
      <c r="J48" s="131">
        <f t="shared" si="0"/>
        <v>1599886.2917144881</v>
      </c>
      <c r="L48" s="57"/>
      <c r="M48" s="60" t="s">
        <v>13</v>
      </c>
      <c r="N48" s="102" t="s">
        <v>98</v>
      </c>
      <c r="O48" s="99">
        <f>+D48*'1'!B$30</f>
        <v>1249369.43722</v>
      </c>
      <c r="P48" s="99">
        <f>+E48*'1'!C$30</f>
        <v>1245729.0161400002</v>
      </c>
      <c r="Q48" s="99">
        <f>+F48*'1'!D$30</f>
        <v>1252056.1462779415</v>
      </c>
      <c r="R48" s="99">
        <f>+G48*'1'!E$30</f>
        <v>1470697.1171999997</v>
      </c>
      <c r="S48" s="99">
        <f>+H48*'1'!F$30</f>
        <v>1459535.1044140074</v>
      </c>
      <c r="T48" s="99">
        <f>+I48*'1'!G$30</f>
        <v>1546449.9714894556</v>
      </c>
      <c r="U48" s="128">
        <v>1599886.2917144881</v>
      </c>
    </row>
    <row r="49" spans="1:21" s="44" customFormat="1" x14ac:dyDescent="0.2">
      <c r="A49" s="57"/>
      <c r="B49" s="60"/>
      <c r="C49" s="100" t="s">
        <v>66</v>
      </c>
      <c r="D49" s="99">
        <v>9247.6738999999998</v>
      </c>
      <c r="E49" s="99">
        <v>12115.175999999999</v>
      </c>
      <c r="F49" s="99">
        <v>12139.9</v>
      </c>
      <c r="G49" s="99">
        <v>14518.838</v>
      </c>
      <c r="H49" s="99">
        <v>12198.77</v>
      </c>
      <c r="I49" s="99">
        <v>17200.753276834595</v>
      </c>
      <c r="J49" s="131">
        <f t="shared" si="0"/>
        <v>17873.835000299649</v>
      </c>
      <c r="L49" s="57"/>
      <c r="M49" s="60"/>
      <c r="N49" s="100" t="s">
        <v>66</v>
      </c>
      <c r="O49" s="99">
        <f>+D49*'1'!B$30</f>
        <v>14740.792196599998</v>
      </c>
      <c r="P49" s="99">
        <f>+E49*'1'!C$30</f>
        <v>16888.555344</v>
      </c>
      <c r="Q49" s="99">
        <f>+F49*'1'!D$30</f>
        <v>15878.9892</v>
      </c>
      <c r="R49" s="99">
        <f>+G49*'1'!E$30</f>
        <v>18163.066337999997</v>
      </c>
      <c r="S49" s="99">
        <f>+H49*'1'!F$30</f>
        <v>13894.39903</v>
      </c>
      <c r="T49" s="99">
        <f>+I49*'1'!G$30</f>
        <v>18680.01805864237</v>
      </c>
      <c r="U49" s="128">
        <v>17873.835000299649</v>
      </c>
    </row>
    <row r="50" spans="1:21" x14ac:dyDescent="0.2">
      <c r="A50" s="57"/>
      <c r="B50" s="60" t="s">
        <v>14</v>
      </c>
      <c r="C50" s="102" t="s">
        <v>98</v>
      </c>
      <c r="D50" s="99">
        <v>1760391.5</v>
      </c>
      <c r="E50" s="99">
        <v>2077575</v>
      </c>
      <c r="F50" s="99">
        <v>2181145.4819632112</v>
      </c>
      <c r="G50" s="99">
        <v>2600968.7000000002</v>
      </c>
      <c r="H50" s="99">
        <v>2865759.7022144343</v>
      </c>
      <c r="I50" s="99">
        <v>3225004.5008197515</v>
      </c>
      <c r="J50" s="131">
        <f t="shared" si="0"/>
        <v>3427932.7802820774</v>
      </c>
      <c r="L50" s="57"/>
      <c r="M50" s="60" t="s">
        <v>14</v>
      </c>
      <c r="N50" s="102" t="s">
        <v>98</v>
      </c>
      <c r="O50" s="99">
        <f>+D50*'1'!B$30</f>
        <v>2806064.051</v>
      </c>
      <c r="P50" s="99">
        <f>+E50*'1'!C$30</f>
        <v>2896139.5500000003</v>
      </c>
      <c r="Q50" s="99">
        <f>+F50*'1'!D$30</f>
        <v>2852938.2904078802</v>
      </c>
      <c r="R50" s="99">
        <f>+G50*'1'!E$30</f>
        <v>3253811.8437000001</v>
      </c>
      <c r="S50" s="99">
        <f>+H50*'1'!F$30</f>
        <v>3264100.3008222408</v>
      </c>
      <c r="T50" s="99">
        <f>+I50*'1'!G$30</f>
        <v>3502354.8878902504</v>
      </c>
      <c r="U50" s="128">
        <v>3427932.7802820774</v>
      </c>
    </row>
    <row r="51" spans="1:21" s="44" customFormat="1" x14ac:dyDescent="0.2">
      <c r="A51" s="57"/>
      <c r="B51" s="60"/>
      <c r="C51" s="100" t="s">
        <v>66</v>
      </c>
      <c r="D51" s="99">
        <v>42802.942000000003</v>
      </c>
      <c r="E51" s="99">
        <v>82726.86</v>
      </c>
      <c r="F51" s="99">
        <v>62259.68</v>
      </c>
      <c r="G51" s="99">
        <v>62499.934000000001</v>
      </c>
      <c r="H51" s="99">
        <v>72356.2</v>
      </c>
      <c r="I51" s="99">
        <v>82105.811118519763</v>
      </c>
      <c r="J51" s="131">
        <f t="shared" si="0"/>
        <v>78825.070166902209</v>
      </c>
      <c r="L51" s="57"/>
      <c r="M51" s="60"/>
      <c r="N51" s="100" t="s">
        <v>66</v>
      </c>
      <c r="O51" s="99">
        <f>+D51*'1'!B$30</f>
        <v>68227.889547999992</v>
      </c>
      <c r="P51" s="99">
        <f>+E51*'1'!C$30</f>
        <v>115321.24284000001</v>
      </c>
      <c r="Q51" s="99">
        <f>+F51*'1'!D$30</f>
        <v>81435.661440000011</v>
      </c>
      <c r="R51" s="99">
        <f>+G51*'1'!E$30</f>
        <v>78187.417433999988</v>
      </c>
      <c r="S51" s="99">
        <f>+H51*'1'!F$30</f>
        <v>82413.711800000005</v>
      </c>
      <c r="T51" s="99">
        <f>+I51*'1'!G$30</f>
        <v>89166.91087471247</v>
      </c>
      <c r="U51" s="128">
        <v>78825.070166902209</v>
      </c>
    </row>
    <row r="52" spans="1:21" ht="15" customHeight="1" x14ac:dyDescent="0.2">
      <c r="A52" s="57"/>
      <c r="B52" s="114" t="s">
        <v>4</v>
      </c>
      <c r="C52" s="102" t="s">
        <v>98</v>
      </c>
      <c r="D52" s="99">
        <v>492881.17229758413</v>
      </c>
      <c r="E52" s="99">
        <v>563740.09370759316</v>
      </c>
      <c r="F52" s="99">
        <v>610157.46942150919</v>
      </c>
      <c r="G52" s="99">
        <v>734957.96223179414</v>
      </c>
      <c r="H52" s="99">
        <v>832071.97631328378</v>
      </c>
      <c r="I52" s="99">
        <v>915484.09525385837</v>
      </c>
      <c r="J52" s="131">
        <f t="shared" si="0"/>
        <v>916367.1469597281</v>
      </c>
      <c r="L52" s="57"/>
      <c r="M52" s="196" t="s">
        <v>4</v>
      </c>
      <c r="N52" s="102" t="s">
        <v>98</v>
      </c>
      <c r="O52" s="99">
        <f>+D52*'1'!B$30</f>
        <v>785652.588642349</v>
      </c>
      <c r="P52" s="99">
        <f>+E52*'1'!C$30</f>
        <v>785853.69062838494</v>
      </c>
      <c r="Q52" s="99">
        <f>+F52*'1'!D$30</f>
        <v>798085.97000333411</v>
      </c>
      <c r="R52" s="99">
        <f>+G52*'1'!E$30</f>
        <v>919432.41075197444</v>
      </c>
      <c r="S52" s="99">
        <f>+H52*'1'!F$30</f>
        <v>947729.98102083022</v>
      </c>
      <c r="T52" s="99">
        <f>+I52*'1'!G$30</f>
        <v>994215.72744569031</v>
      </c>
      <c r="U52" s="120">
        <f>+'2'!J20</f>
        <v>916367.1469597281</v>
      </c>
    </row>
    <row r="53" spans="1:21" s="44" customFormat="1" ht="13.9" customHeight="1" x14ac:dyDescent="0.2">
      <c r="A53" s="57"/>
      <c r="B53" s="114"/>
      <c r="C53" s="100" t="s">
        <v>66</v>
      </c>
      <c r="D53" s="99">
        <v>8934.8189999999995</v>
      </c>
      <c r="E53" s="99">
        <v>11875.15</v>
      </c>
      <c r="F53" s="99">
        <v>11870.58</v>
      </c>
      <c r="G53" s="99">
        <v>11750.94</v>
      </c>
      <c r="H53" s="99">
        <v>10890.66</v>
      </c>
      <c r="I53" s="99">
        <v>14646.399810142957</v>
      </c>
      <c r="J53" s="131">
        <f t="shared" si="0"/>
        <v>12847.88258117139</v>
      </c>
      <c r="L53" s="57"/>
      <c r="M53" s="196"/>
      <c r="N53" s="100" t="s">
        <v>66</v>
      </c>
      <c r="O53" s="99">
        <f>+D53*'1'!B$30</f>
        <v>14242.101485999998</v>
      </c>
      <c r="P53" s="99">
        <f>+E53*'1'!C$30</f>
        <v>16553.9591</v>
      </c>
      <c r="Q53" s="99">
        <f>+F53*'1'!D$30</f>
        <v>15526.718640000001</v>
      </c>
      <c r="R53" s="99">
        <f>+G53*'1'!E$30</f>
        <v>14700.425939999999</v>
      </c>
      <c r="S53" s="99">
        <f>+H53*'1'!F$30</f>
        <v>12404.461740000001</v>
      </c>
      <c r="T53" s="99">
        <f>+I53*'1'!G$30</f>
        <v>15905.990193815252</v>
      </c>
      <c r="U53" s="120">
        <f>+'2'!J21</f>
        <v>12847.88258117139</v>
      </c>
    </row>
    <row r="54" spans="1:21" ht="13.9" customHeight="1" x14ac:dyDescent="0.2">
      <c r="A54" s="57"/>
      <c r="B54" s="92"/>
      <c r="C54" s="92"/>
      <c r="D54" s="99"/>
      <c r="E54" s="99"/>
      <c r="F54" s="99"/>
      <c r="G54" s="99"/>
      <c r="H54" s="99"/>
      <c r="I54" s="99"/>
      <c r="J54" s="131"/>
      <c r="L54" s="57"/>
      <c r="M54" s="92"/>
      <c r="N54" s="92"/>
      <c r="O54" s="99"/>
      <c r="P54" s="99"/>
      <c r="Q54" s="99"/>
      <c r="R54" s="99"/>
      <c r="S54" s="99"/>
      <c r="T54" s="99"/>
      <c r="U54" s="128"/>
    </row>
    <row r="55" spans="1:21" ht="13.9" customHeight="1" x14ac:dyDescent="0.2">
      <c r="A55" s="57" t="s">
        <v>122</v>
      </c>
      <c r="B55" s="59" t="s">
        <v>5</v>
      </c>
      <c r="C55" s="102" t="s">
        <v>98</v>
      </c>
      <c r="D55" s="99">
        <v>23644.363000000001</v>
      </c>
      <c r="E55" s="99">
        <v>51277.891000000003</v>
      </c>
      <c r="F55" s="99">
        <v>49976.674628259912</v>
      </c>
      <c r="G55" s="99">
        <v>64404.212</v>
      </c>
      <c r="H55" s="99">
        <v>73821.851306751792</v>
      </c>
      <c r="I55" s="99">
        <v>85870.59421500178</v>
      </c>
      <c r="J55" s="131">
        <f t="shared" si="0"/>
        <v>110914.73332330429</v>
      </c>
      <c r="L55" s="57" t="s">
        <v>122</v>
      </c>
      <c r="M55" s="59" t="s">
        <v>5</v>
      </c>
      <c r="N55" s="102" t="s">
        <v>98</v>
      </c>
      <c r="O55" s="99">
        <f>+D55*'1'!B$30</f>
        <v>37689.114622000001</v>
      </c>
      <c r="P55" s="99">
        <f>+E55*'1'!C$30</f>
        <v>71481.380054000008</v>
      </c>
      <c r="Q55" s="99">
        <f>+F55*'1'!D$30</f>
        <v>65369.490413763968</v>
      </c>
      <c r="R55" s="99">
        <f>+G55*'1'!E$30</f>
        <v>80569.669211999993</v>
      </c>
      <c r="S55" s="99">
        <f>+H55*'1'!F$30</f>
        <v>84083.088638390298</v>
      </c>
      <c r="T55" s="99">
        <f>+I55*'1'!G$30</f>
        <v>93255.465317491937</v>
      </c>
      <c r="U55" s="128">
        <v>110914.73332330429</v>
      </c>
    </row>
    <row r="56" spans="1:21" s="44" customFormat="1" ht="13.9" customHeight="1" x14ac:dyDescent="0.2">
      <c r="A56" s="57"/>
      <c r="B56" s="59"/>
      <c r="C56" s="100" t="s">
        <v>66</v>
      </c>
      <c r="D56" s="99">
        <v>487.29906</v>
      </c>
      <c r="E56" s="99">
        <v>930.58460000000002</v>
      </c>
      <c r="F56" s="99">
        <v>1312.356</v>
      </c>
      <c r="G56" s="99">
        <v>1597.6033</v>
      </c>
      <c r="H56" s="99">
        <v>1007.776</v>
      </c>
      <c r="I56" s="99">
        <v>1224.4438351219396</v>
      </c>
      <c r="J56" s="131">
        <f t="shared" si="0"/>
        <v>1780.6307143309102</v>
      </c>
      <c r="L56" s="57"/>
      <c r="M56" s="59"/>
      <c r="N56" s="100" t="s">
        <v>66</v>
      </c>
      <c r="O56" s="99">
        <f>+D56*'1'!B$30</f>
        <v>776.75470163999989</v>
      </c>
      <c r="P56" s="99">
        <f>+E56*'1'!C$30</f>
        <v>1297.2349324000002</v>
      </c>
      <c r="Q56" s="99">
        <f>+F56*'1'!D$30</f>
        <v>1716.5616480000001</v>
      </c>
      <c r="R56" s="99">
        <f>+G56*'1'!E$30</f>
        <v>1998.6017282999999</v>
      </c>
      <c r="S56" s="99">
        <f>+H56*'1'!F$30</f>
        <v>1147.8568639999999</v>
      </c>
      <c r="T56" s="99">
        <f>+I56*'1'!G$30</f>
        <v>1329.7460049424265</v>
      </c>
      <c r="U56" s="128">
        <v>1780.6307143309102</v>
      </c>
    </row>
    <row r="57" spans="1:21" ht="13.9" customHeight="1" x14ac:dyDescent="0.2">
      <c r="A57" s="57"/>
      <c r="B57" s="59" t="s">
        <v>6</v>
      </c>
      <c r="C57" s="102" t="s">
        <v>98</v>
      </c>
      <c r="D57" s="99">
        <v>12424.791999999999</v>
      </c>
      <c r="E57" s="99">
        <v>31839.663</v>
      </c>
      <c r="F57" s="99">
        <v>29910.487574571125</v>
      </c>
      <c r="G57" s="99">
        <v>39582.883000000002</v>
      </c>
      <c r="H57" s="99">
        <v>45880.284062802035</v>
      </c>
      <c r="I57" s="99">
        <v>53319.918444742383</v>
      </c>
      <c r="J57" s="131">
        <f t="shared" si="0"/>
        <v>108780.28480366888</v>
      </c>
      <c r="L57" s="57"/>
      <c r="M57" s="59" t="s">
        <v>6</v>
      </c>
      <c r="N57" s="102" t="s">
        <v>98</v>
      </c>
      <c r="O57" s="99">
        <f>+D57*'1'!B$30</f>
        <v>19805.118447999997</v>
      </c>
      <c r="P57" s="99">
        <f>+E57*'1'!C$30</f>
        <v>44384.490222000008</v>
      </c>
      <c r="Q57" s="99">
        <f>+F57*'1'!D$30</f>
        <v>39122.917747539032</v>
      </c>
      <c r="R57" s="99">
        <f>+G57*'1'!E$30</f>
        <v>49518.186632999998</v>
      </c>
      <c r="S57" s="99">
        <f>+H57*'1'!F$30</f>
        <v>52257.643547531516</v>
      </c>
      <c r="T57" s="99">
        <f>+I57*'1'!G$30</f>
        <v>57905.431430990233</v>
      </c>
      <c r="U57" s="128">
        <v>108780.28480366888</v>
      </c>
    </row>
    <row r="58" spans="1:21" s="44" customFormat="1" ht="13.9" customHeight="1" x14ac:dyDescent="0.2">
      <c r="A58" s="57"/>
      <c r="B58" s="59"/>
      <c r="C58" s="100" t="s">
        <v>66</v>
      </c>
      <c r="D58" s="99">
        <v>316.97698000000003</v>
      </c>
      <c r="E58" s="99">
        <v>600.10726</v>
      </c>
      <c r="F58" s="99">
        <v>1139.318</v>
      </c>
      <c r="G58" s="99">
        <v>934.17497000000003</v>
      </c>
      <c r="H58" s="99">
        <v>802.16129999999998</v>
      </c>
      <c r="I58" s="99">
        <v>929.42510991282552</v>
      </c>
      <c r="J58" s="131">
        <f t="shared" si="0"/>
        <v>1504.3627292621495</v>
      </c>
      <c r="L58" s="57"/>
      <c r="M58" s="59"/>
      <c r="N58" s="100" t="s">
        <v>66</v>
      </c>
      <c r="O58" s="99">
        <f>+D58*'1'!B$30</f>
        <v>505.26130611999997</v>
      </c>
      <c r="P58" s="99">
        <f>+E58*'1'!C$30</f>
        <v>836.54952044000004</v>
      </c>
      <c r="Q58" s="99">
        <f>+F58*'1'!D$30</f>
        <v>1490.227944</v>
      </c>
      <c r="R58" s="99">
        <f>+G58*'1'!E$30</f>
        <v>1168.65288747</v>
      </c>
      <c r="S58" s="99">
        <f>+H58*'1'!F$30</f>
        <v>913.66172070000005</v>
      </c>
      <c r="T58" s="99">
        <f>+I58*'1'!G$30</f>
        <v>1009.3556693653286</v>
      </c>
      <c r="U58" s="128">
        <v>1504.3627292621495</v>
      </c>
    </row>
    <row r="59" spans="1:21" ht="13.9" customHeight="1" x14ac:dyDescent="0.2">
      <c r="A59" s="57"/>
      <c r="B59" s="59" t="s">
        <v>7</v>
      </c>
      <c r="C59" s="102" t="s">
        <v>98</v>
      </c>
      <c r="D59" s="99">
        <v>10557.31</v>
      </c>
      <c r="E59" s="99">
        <v>26894.13</v>
      </c>
      <c r="F59" s="99">
        <v>24409.004685040436</v>
      </c>
      <c r="G59" s="99">
        <v>30687.648000000001</v>
      </c>
      <c r="H59" s="99">
        <v>37528.505901694938</v>
      </c>
      <c r="I59" s="99">
        <v>42357.775129396759</v>
      </c>
      <c r="J59" s="131">
        <f t="shared" si="0"/>
        <v>87000.270839571662</v>
      </c>
      <c r="L59" s="57"/>
      <c r="M59" s="59" t="s">
        <v>7</v>
      </c>
      <c r="N59" s="102" t="s">
        <v>98</v>
      </c>
      <c r="O59" s="99">
        <f>+D59*'1'!B$30</f>
        <v>16828.352139999999</v>
      </c>
      <c r="P59" s="99">
        <f>+E59*'1'!C$30</f>
        <v>37490.417220000003</v>
      </c>
      <c r="Q59" s="99">
        <f>+F59*'1'!D$30</f>
        <v>31926.97812803289</v>
      </c>
      <c r="R59" s="99">
        <f>+G59*'1'!E$30</f>
        <v>38390.247647999997</v>
      </c>
      <c r="S59" s="99">
        <f>+H59*'1'!F$30</f>
        <v>42744.968222030533</v>
      </c>
      <c r="T59" s="99">
        <f>+I59*'1'!G$30</f>
        <v>46000.543790524884</v>
      </c>
      <c r="U59" s="128">
        <v>87000.270839571662</v>
      </c>
    </row>
    <row r="60" spans="1:21" s="44" customFormat="1" ht="13.9" customHeight="1" x14ac:dyDescent="0.2">
      <c r="A60" s="57"/>
      <c r="B60" s="59"/>
      <c r="C60" s="100" t="s">
        <v>66</v>
      </c>
      <c r="D60" s="99">
        <v>310.22118999999998</v>
      </c>
      <c r="E60" s="99">
        <v>594.63715999999999</v>
      </c>
      <c r="F60" s="99">
        <v>1003.099</v>
      </c>
      <c r="G60" s="99">
        <v>851.41267000000005</v>
      </c>
      <c r="H60" s="99">
        <v>870.5222</v>
      </c>
      <c r="I60" s="99">
        <v>904.63994234877305</v>
      </c>
      <c r="J60" s="131">
        <f t="shared" si="0"/>
        <v>1489.6252519187501</v>
      </c>
      <c r="L60" s="57"/>
      <c r="M60" s="59"/>
      <c r="N60" s="100" t="s">
        <v>66</v>
      </c>
      <c r="O60" s="99">
        <f>+D60*'1'!B$30</f>
        <v>494.49257685999993</v>
      </c>
      <c r="P60" s="99">
        <f>+E60*'1'!C$30</f>
        <v>828.92420104000007</v>
      </c>
      <c r="Q60" s="99">
        <f>+F60*'1'!D$30</f>
        <v>1312.053492</v>
      </c>
      <c r="R60" s="99">
        <f>+G60*'1'!E$30</f>
        <v>1065.11725017</v>
      </c>
      <c r="S60" s="99">
        <f>+H60*'1'!F$30</f>
        <v>991.52478580000002</v>
      </c>
      <c r="T60" s="99">
        <f>+I60*'1'!G$30</f>
        <v>982.4389773907676</v>
      </c>
      <c r="U60" s="128">
        <v>1489.6252519187501</v>
      </c>
    </row>
    <row r="61" spans="1:21" ht="13.9" customHeight="1" x14ac:dyDescent="0.2">
      <c r="A61" s="57"/>
      <c r="B61" s="59" t="s">
        <v>8</v>
      </c>
      <c r="C61" s="102" t="s">
        <v>98</v>
      </c>
      <c r="D61" s="99">
        <v>7825.2933000000003</v>
      </c>
      <c r="E61" s="99">
        <v>21893.152999999998</v>
      </c>
      <c r="F61" s="99">
        <v>18929.043355852347</v>
      </c>
      <c r="G61" s="99">
        <v>24375.641</v>
      </c>
      <c r="H61" s="99">
        <v>29062.785371284663</v>
      </c>
      <c r="I61" s="99">
        <v>35102.545004611391</v>
      </c>
      <c r="J61" s="131">
        <f t="shared" si="0"/>
        <v>64187.128402129762</v>
      </c>
      <c r="L61" s="57"/>
      <c r="M61" s="59" t="s">
        <v>8</v>
      </c>
      <c r="N61" s="102" t="s">
        <v>98</v>
      </c>
      <c r="O61" s="99">
        <f>+D61*'1'!B$30</f>
        <v>12473.517520199999</v>
      </c>
      <c r="P61" s="99">
        <f>+E61*'1'!C$30</f>
        <v>30519.055282000001</v>
      </c>
      <c r="Q61" s="99">
        <f>+F61*'1'!D$30</f>
        <v>24759.188709454873</v>
      </c>
      <c r="R61" s="99">
        <f>+G61*'1'!E$30</f>
        <v>30493.926890999996</v>
      </c>
      <c r="S61" s="99">
        <f>+H61*'1'!F$30</f>
        <v>33102.512537893228</v>
      </c>
      <c r="T61" s="99">
        <f>+I61*'1'!G$30</f>
        <v>38121.36387500797</v>
      </c>
      <c r="U61" s="128">
        <v>64187.128402129762</v>
      </c>
    </row>
    <row r="62" spans="1:21" s="44" customFormat="1" ht="13.9" customHeight="1" x14ac:dyDescent="0.2">
      <c r="A62" s="57"/>
      <c r="B62" s="59"/>
      <c r="C62" s="100" t="s">
        <v>66</v>
      </c>
      <c r="D62" s="99">
        <v>262.28388000000001</v>
      </c>
      <c r="E62" s="99">
        <v>593.37139000000002</v>
      </c>
      <c r="F62" s="99">
        <v>948.80889999999999</v>
      </c>
      <c r="G62" s="99">
        <v>903.47167000000002</v>
      </c>
      <c r="H62" s="99">
        <v>655.67129999999997</v>
      </c>
      <c r="I62" s="99">
        <v>870.75262395346283</v>
      </c>
      <c r="J62" s="131">
        <f t="shared" si="0"/>
        <v>1287.3032289004811</v>
      </c>
      <c r="L62" s="57"/>
      <c r="M62" s="59"/>
      <c r="N62" s="100" t="s">
        <v>66</v>
      </c>
      <c r="O62" s="99">
        <f>+D62*'1'!B$30</f>
        <v>418.08050471999996</v>
      </c>
      <c r="P62" s="99">
        <f>+E62*'1'!C$30</f>
        <v>827.15971766000007</v>
      </c>
      <c r="Q62" s="99">
        <f>+F62*'1'!D$30</f>
        <v>1241.0420412000001</v>
      </c>
      <c r="R62" s="99">
        <f>+G62*'1'!E$30</f>
        <v>1130.2430591699999</v>
      </c>
      <c r="S62" s="99">
        <f>+H62*'1'!F$30</f>
        <v>746.80961070000001</v>
      </c>
      <c r="T62" s="99">
        <f>+I62*'1'!G$30</f>
        <v>945.63734961346074</v>
      </c>
      <c r="U62" s="128">
        <v>1287.3032289004811</v>
      </c>
    </row>
    <row r="63" spans="1:21" ht="13.9" customHeight="1" x14ac:dyDescent="0.2">
      <c r="A63" s="57"/>
      <c r="B63" s="59" t="s">
        <v>9</v>
      </c>
      <c r="C63" s="102" t="s">
        <v>98</v>
      </c>
      <c r="D63" s="99">
        <v>6100.1473999999998</v>
      </c>
      <c r="E63" s="99">
        <v>16915.555</v>
      </c>
      <c r="F63" s="99">
        <v>14539.761410716012</v>
      </c>
      <c r="G63" s="99">
        <v>19863.23</v>
      </c>
      <c r="H63" s="99">
        <v>25477.419000000002</v>
      </c>
      <c r="I63" s="99">
        <v>26903.125148943542</v>
      </c>
      <c r="J63" s="131">
        <f t="shared" si="0"/>
        <v>50740.913154824499</v>
      </c>
      <c r="L63" s="57"/>
      <c r="M63" s="59" t="s">
        <v>9</v>
      </c>
      <c r="N63" s="102" t="s">
        <v>98</v>
      </c>
      <c r="O63" s="99">
        <f>+D63*'1'!B$30</f>
        <v>9723.6349555999986</v>
      </c>
      <c r="P63" s="99">
        <f>+E63*'1'!C$30</f>
        <v>23580.283670000004</v>
      </c>
      <c r="Q63" s="99">
        <f>+F63*'1'!D$30</f>
        <v>19018.007925216545</v>
      </c>
      <c r="R63" s="99">
        <f>+G63*'1'!E$30</f>
        <v>24848.900729999998</v>
      </c>
      <c r="S63" s="99">
        <f>+H63*'1'!F$30</f>
        <v>29018.780241000004</v>
      </c>
      <c r="T63" s="99">
        <f>+I63*'1'!G$30</f>
        <v>29216.793911752688</v>
      </c>
      <c r="U63" s="128">
        <v>50740.913154824499</v>
      </c>
    </row>
    <row r="64" spans="1:21" s="44" customFormat="1" ht="13.9" customHeight="1" x14ac:dyDescent="0.2">
      <c r="A64" s="57"/>
      <c r="B64" s="59"/>
      <c r="C64" s="100" t="s">
        <v>66</v>
      </c>
      <c r="D64" s="99">
        <v>263.61201</v>
      </c>
      <c r="E64" s="99">
        <v>511.66061999999999</v>
      </c>
      <c r="F64" s="99">
        <v>694.81489999999997</v>
      </c>
      <c r="G64" s="99">
        <v>722.23320999999999</v>
      </c>
      <c r="H64" s="99">
        <v>714.38779999999997</v>
      </c>
      <c r="I64" s="99">
        <v>696.78606959089905</v>
      </c>
      <c r="J64" s="131">
        <f t="shared" si="0"/>
        <v>1246.2497914450598</v>
      </c>
      <c r="L64" s="57"/>
      <c r="M64" s="59"/>
      <c r="N64" s="100" t="s">
        <v>66</v>
      </c>
      <c r="O64" s="99">
        <f>+D64*'1'!B$30</f>
        <v>420.19754393999995</v>
      </c>
      <c r="P64" s="99">
        <f>+E64*'1'!C$30</f>
        <v>713.25490428000001</v>
      </c>
      <c r="Q64" s="99">
        <f>+F64*'1'!D$30</f>
        <v>908.81788919999997</v>
      </c>
      <c r="R64" s="99">
        <f>+G64*'1'!E$30</f>
        <v>903.51374570999985</v>
      </c>
      <c r="S64" s="99">
        <f>+H64*'1'!F$30</f>
        <v>813.68770419999998</v>
      </c>
      <c r="T64" s="99">
        <f>+I64*'1'!G$30</f>
        <v>756.70967157571647</v>
      </c>
      <c r="U64" s="128">
        <v>1246.2497914450598</v>
      </c>
    </row>
    <row r="65" spans="1:21" ht="13.9" customHeight="1" x14ac:dyDescent="0.2">
      <c r="A65" s="57"/>
      <c r="B65" s="59" t="s">
        <v>10</v>
      </c>
      <c r="C65" s="102" t="s">
        <v>98</v>
      </c>
      <c r="D65" s="99">
        <v>4471.3276999999998</v>
      </c>
      <c r="E65" s="99">
        <v>13455.164000000001</v>
      </c>
      <c r="F65" s="99">
        <v>11681.858812521927</v>
      </c>
      <c r="G65" s="99">
        <v>16433.696</v>
      </c>
      <c r="H65" s="99">
        <v>18911.126464351255</v>
      </c>
      <c r="I65" s="99">
        <v>23264.789450323224</v>
      </c>
      <c r="J65" s="131">
        <f t="shared" si="0"/>
        <v>39476.340296625</v>
      </c>
      <c r="L65" s="57"/>
      <c r="M65" s="59" t="s">
        <v>10</v>
      </c>
      <c r="N65" s="102" t="s">
        <v>98</v>
      </c>
      <c r="O65" s="99">
        <f>+D65*'1'!B$30</f>
        <v>7127.2963537999995</v>
      </c>
      <c r="P65" s="99">
        <f>+E65*'1'!C$30</f>
        <v>18756.498616000004</v>
      </c>
      <c r="Q65" s="99">
        <f>+F65*'1'!D$30</f>
        <v>15279.871326778681</v>
      </c>
      <c r="R65" s="99">
        <f>+G65*'1'!E$30</f>
        <v>20558.553695999999</v>
      </c>
      <c r="S65" s="99">
        <f>+H65*'1'!F$30</f>
        <v>21539.773042896079</v>
      </c>
      <c r="T65" s="99">
        <f>+I65*'1'!G$30</f>
        <v>25265.561343051024</v>
      </c>
      <c r="U65" s="128">
        <v>39476.340296625</v>
      </c>
    </row>
    <row r="66" spans="1:21" s="44" customFormat="1" ht="13.9" customHeight="1" x14ac:dyDescent="0.2">
      <c r="A66" s="57"/>
      <c r="B66" s="59"/>
      <c r="C66" s="100" t="s">
        <v>66</v>
      </c>
      <c r="D66" s="99">
        <v>203.47462999999999</v>
      </c>
      <c r="E66" s="99">
        <v>515.38761</v>
      </c>
      <c r="F66" s="99">
        <v>957.93790000000001</v>
      </c>
      <c r="G66" s="99">
        <v>727.68445999999994</v>
      </c>
      <c r="H66" s="99">
        <v>642.29899999999998</v>
      </c>
      <c r="I66" s="99">
        <v>821.43258241001456</v>
      </c>
      <c r="J66" s="131">
        <f t="shared" si="0"/>
        <v>2904.3675344011326</v>
      </c>
      <c r="L66" s="57"/>
      <c r="M66" s="59"/>
      <c r="N66" s="100" t="s">
        <v>66</v>
      </c>
      <c r="O66" s="99">
        <f>+D66*'1'!B$30</f>
        <v>324.33856021999998</v>
      </c>
      <c r="P66" s="99">
        <f>+E66*'1'!C$30</f>
        <v>718.45032834000006</v>
      </c>
      <c r="Q66" s="99">
        <f>+F66*'1'!D$30</f>
        <v>1252.9827732000001</v>
      </c>
      <c r="R66" s="99">
        <f>+G66*'1'!E$30</f>
        <v>910.33325945999979</v>
      </c>
      <c r="S66" s="99">
        <f>+H66*'1'!F$30</f>
        <v>731.57856100000004</v>
      </c>
      <c r="T66" s="99">
        <f>+I66*'1'!G$30</f>
        <v>892.07578449727589</v>
      </c>
      <c r="U66" s="128">
        <v>2904.3675344011326</v>
      </c>
    </row>
    <row r="67" spans="1:21" ht="13.9" customHeight="1" x14ac:dyDescent="0.2">
      <c r="A67" s="57"/>
      <c r="B67" s="59" t="s">
        <v>11</v>
      </c>
      <c r="C67" s="102" t="s">
        <v>98</v>
      </c>
      <c r="D67" s="99">
        <v>3535.4843000000001</v>
      </c>
      <c r="E67" s="99">
        <v>10372.743</v>
      </c>
      <c r="F67" s="99">
        <v>9459.5197798811423</v>
      </c>
      <c r="G67" s="99">
        <v>11770.656000000001</v>
      </c>
      <c r="H67" s="99">
        <v>15807.175974891135</v>
      </c>
      <c r="I67" s="99">
        <v>17009.991452431295</v>
      </c>
      <c r="J67" s="131">
        <f t="shared" si="0"/>
        <v>32267.395737644682</v>
      </c>
      <c r="L67" s="57"/>
      <c r="M67" s="59" t="s">
        <v>11</v>
      </c>
      <c r="N67" s="102" t="s">
        <v>98</v>
      </c>
      <c r="O67" s="99">
        <f>+D67*'1'!B$30</f>
        <v>5635.5619741999999</v>
      </c>
      <c r="P67" s="99">
        <f>+E67*'1'!C$30</f>
        <v>14459.603742000001</v>
      </c>
      <c r="Q67" s="99">
        <f>+F67*'1'!D$30</f>
        <v>12373.051872084534</v>
      </c>
      <c r="R67" s="99">
        <f>+G67*'1'!E$30</f>
        <v>14725.090656</v>
      </c>
      <c r="S67" s="99">
        <f>+H67*'1'!F$30</f>
        <v>18004.373435401005</v>
      </c>
      <c r="T67" s="99">
        <f>+I67*'1'!G$30</f>
        <v>18472.850717340389</v>
      </c>
      <c r="U67" s="128">
        <v>32267.395737644682</v>
      </c>
    </row>
    <row r="68" spans="1:21" s="44" customFormat="1" ht="13.9" customHeight="1" x14ac:dyDescent="0.2">
      <c r="A68" s="57"/>
      <c r="B68" s="59"/>
      <c r="C68" s="100" t="s">
        <v>66</v>
      </c>
      <c r="D68" s="99">
        <v>176.63256999999999</v>
      </c>
      <c r="E68" s="99">
        <v>409.77577000000002</v>
      </c>
      <c r="F68" s="99">
        <v>903.55160000000001</v>
      </c>
      <c r="G68" s="99">
        <v>755.37441999999999</v>
      </c>
      <c r="H68" s="99">
        <v>546.31280000000004</v>
      </c>
      <c r="I68" s="99">
        <v>623.52106880390056</v>
      </c>
      <c r="J68" s="131">
        <f t="shared" si="0"/>
        <v>1901.9155751730264</v>
      </c>
      <c r="L68" s="57"/>
      <c r="M68" s="59"/>
      <c r="N68" s="100" t="s">
        <v>66</v>
      </c>
      <c r="O68" s="99">
        <f>+D68*'1'!B$30</f>
        <v>281.55231657999997</v>
      </c>
      <c r="P68" s="99">
        <f>+E68*'1'!C$30</f>
        <v>571.22742338000012</v>
      </c>
      <c r="Q68" s="99">
        <f>+F68*'1'!D$30</f>
        <v>1181.8454928000001</v>
      </c>
      <c r="R68" s="99">
        <f>+G68*'1'!E$30</f>
        <v>944.97339941999985</v>
      </c>
      <c r="S68" s="99">
        <f>+H68*'1'!F$30</f>
        <v>622.25027920000002</v>
      </c>
      <c r="T68" s="99">
        <f>+I68*'1'!G$30</f>
        <v>677.14388072103611</v>
      </c>
      <c r="U68" s="128">
        <v>1901.9155751730264</v>
      </c>
    </row>
    <row r="69" spans="1:21" ht="13.9" customHeight="1" x14ac:dyDescent="0.2">
      <c r="A69" s="57"/>
      <c r="B69" s="60" t="s">
        <v>12</v>
      </c>
      <c r="C69" s="102" t="s">
        <v>98</v>
      </c>
      <c r="D69" s="99">
        <v>2152.4344000000001</v>
      </c>
      <c r="E69" s="99">
        <v>8145.7977000000001</v>
      </c>
      <c r="F69" s="99">
        <v>7466.2950055569963</v>
      </c>
      <c r="G69" s="99">
        <v>8460.2574999999997</v>
      </c>
      <c r="H69" s="99">
        <v>11101.631078156321</v>
      </c>
      <c r="I69" s="99">
        <v>13984.308790742392</v>
      </c>
      <c r="J69" s="131">
        <f t="shared" si="0"/>
        <v>22377.929136493316</v>
      </c>
      <c r="L69" s="57"/>
      <c r="M69" s="60" t="s">
        <v>12</v>
      </c>
      <c r="N69" s="102" t="s">
        <v>98</v>
      </c>
      <c r="O69" s="99">
        <f>+D69*'1'!B$30</f>
        <v>3430.9804335999997</v>
      </c>
      <c r="P69" s="99">
        <f>+E69*'1'!C$30</f>
        <v>11355.2419938</v>
      </c>
      <c r="Q69" s="99">
        <f>+F69*'1'!D$30</f>
        <v>9765.9138672685513</v>
      </c>
      <c r="R69" s="99">
        <f>+G69*'1'!E$30</f>
        <v>10583.782132499999</v>
      </c>
      <c r="S69" s="99">
        <f>+H69*'1'!F$30</f>
        <v>12644.757798020049</v>
      </c>
      <c r="T69" s="99">
        <f>+I69*'1'!G$30</f>
        <v>15186.95934674624</v>
      </c>
      <c r="U69" s="128">
        <v>22377.929136493316</v>
      </c>
    </row>
    <row r="70" spans="1:21" s="44" customFormat="1" ht="13.9" customHeight="1" x14ac:dyDescent="0.2">
      <c r="A70" s="57"/>
      <c r="B70" s="60"/>
      <c r="C70" s="100" t="s">
        <v>66</v>
      </c>
      <c r="D70" s="99">
        <v>117.77403</v>
      </c>
      <c r="E70" s="99">
        <v>537.49645999999996</v>
      </c>
      <c r="F70" s="99">
        <v>626.48119999999994</v>
      </c>
      <c r="G70" s="99">
        <v>485.62256000000002</v>
      </c>
      <c r="H70" s="99">
        <v>585.92970000000003</v>
      </c>
      <c r="I70" s="99">
        <v>680.28781766898658</v>
      </c>
      <c r="J70" s="131">
        <f t="shared" si="0"/>
        <v>1980.1803521495656</v>
      </c>
      <c r="L70" s="57"/>
      <c r="M70" s="60"/>
      <c r="N70" s="100" t="s">
        <v>66</v>
      </c>
      <c r="O70" s="99">
        <f>+D70*'1'!B$30</f>
        <v>187.73180381999998</v>
      </c>
      <c r="P70" s="99">
        <f>+E70*'1'!C$30</f>
        <v>749.27006524000001</v>
      </c>
      <c r="Q70" s="99">
        <f>+F70*'1'!D$30</f>
        <v>819.43740959999991</v>
      </c>
      <c r="R70" s="99">
        <f>+G70*'1'!E$30</f>
        <v>607.51382255999999</v>
      </c>
      <c r="S70" s="99">
        <f>+H70*'1'!F$30</f>
        <v>667.37392829999999</v>
      </c>
      <c r="T70" s="99">
        <f>+I70*'1'!G$30</f>
        <v>738.79256998851952</v>
      </c>
      <c r="U70" s="128">
        <v>1980.1803521495656</v>
      </c>
    </row>
    <row r="71" spans="1:21" ht="13.9" customHeight="1" x14ac:dyDescent="0.2">
      <c r="A71" s="57"/>
      <c r="B71" s="60" t="s">
        <v>13</v>
      </c>
      <c r="C71" s="102" t="s">
        <v>98</v>
      </c>
      <c r="D71" s="99">
        <v>1470.5222000000001</v>
      </c>
      <c r="E71" s="99">
        <v>5178.0297</v>
      </c>
      <c r="F71" s="99">
        <v>4194.5877542964326</v>
      </c>
      <c r="G71" s="99">
        <v>5232.6854999999996</v>
      </c>
      <c r="H71" s="99">
        <v>7459.7052945018941</v>
      </c>
      <c r="I71" s="99">
        <v>8954.2358805472195</v>
      </c>
      <c r="J71" s="131">
        <f t="shared" si="0"/>
        <v>11330.124815600397</v>
      </c>
      <c r="L71" s="57"/>
      <c r="M71" s="60" t="s">
        <v>13</v>
      </c>
      <c r="N71" s="102" t="s">
        <v>98</v>
      </c>
      <c r="O71" s="99">
        <f>+D71*'1'!B$30</f>
        <v>2344.0123868000001</v>
      </c>
      <c r="P71" s="99">
        <f>+E71*'1'!C$30</f>
        <v>7218.1734018000006</v>
      </c>
      <c r="Q71" s="99">
        <f>+F71*'1'!D$30</f>
        <v>5486.5207826197338</v>
      </c>
      <c r="R71" s="99">
        <f>+G71*'1'!E$30</f>
        <v>6546.0895604999987</v>
      </c>
      <c r="S71" s="99">
        <f>+H71*'1'!F$30</f>
        <v>8496.6043304376581</v>
      </c>
      <c r="T71" s="99">
        <f>+I71*'1'!G$30</f>
        <v>9724.3001662742809</v>
      </c>
      <c r="U71" s="128">
        <v>11330.124815600397</v>
      </c>
    </row>
    <row r="72" spans="1:21" s="44" customFormat="1" ht="13.9" customHeight="1" x14ac:dyDescent="0.2">
      <c r="A72" s="57"/>
      <c r="B72" s="60"/>
      <c r="C72" s="100" t="s">
        <v>66</v>
      </c>
      <c r="D72" s="99">
        <v>116.00461</v>
      </c>
      <c r="E72" s="99">
        <v>642.19320000000005</v>
      </c>
      <c r="F72" s="99">
        <v>560.30899999999997</v>
      </c>
      <c r="G72" s="99">
        <v>488.93364000000003</v>
      </c>
      <c r="H72" s="99">
        <v>465.73500000000001</v>
      </c>
      <c r="I72" s="99">
        <v>482.13906413848656</v>
      </c>
      <c r="J72" s="131">
        <f t="shared" si="0"/>
        <v>597.23096650532477</v>
      </c>
      <c r="L72" s="57"/>
      <c r="M72" s="60"/>
      <c r="N72" s="100" t="s">
        <v>66</v>
      </c>
      <c r="O72" s="99">
        <f>+D72*'1'!B$30</f>
        <v>184.91134833999999</v>
      </c>
      <c r="P72" s="99">
        <f>+E72*'1'!C$30</f>
        <v>895.21732080000015</v>
      </c>
      <c r="Q72" s="99">
        <f>+F72*'1'!D$30</f>
        <v>732.88417200000004</v>
      </c>
      <c r="R72" s="99">
        <f>+G72*'1'!E$30</f>
        <v>611.65598363999993</v>
      </c>
      <c r="S72" s="99">
        <f>+H72*'1'!F$30</f>
        <v>530.47216500000002</v>
      </c>
      <c r="T72" s="99">
        <f>+I72*'1'!G$30</f>
        <v>523.60302365439645</v>
      </c>
      <c r="U72" s="128">
        <v>597.23096650532477</v>
      </c>
    </row>
    <row r="73" spans="1:21" ht="13.9" customHeight="1" x14ac:dyDescent="0.2">
      <c r="A73" s="57"/>
      <c r="B73" s="60" t="s">
        <v>14</v>
      </c>
      <c r="C73" s="102" t="s">
        <v>98</v>
      </c>
      <c r="D73" s="99">
        <v>484.31191000000001</v>
      </c>
      <c r="E73" s="99">
        <v>1526.3294000000001</v>
      </c>
      <c r="F73" s="99">
        <v>2858.4077774043467</v>
      </c>
      <c r="G73" s="99">
        <v>3943.9965999999999</v>
      </c>
      <c r="H73" s="99">
        <v>4232.5918828250014</v>
      </c>
      <c r="I73" s="99">
        <v>5011.0432345489817</v>
      </c>
      <c r="J73" s="131">
        <f t="shared" si="0"/>
        <v>5403.3840930275201</v>
      </c>
      <c r="L73" s="57"/>
      <c r="M73" s="60" t="s">
        <v>14</v>
      </c>
      <c r="N73" s="102" t="s">
        <v>98</v>
      </c>
      <c r="O73" s="99">
        <f>+D73*'1'!B$30</f>
        <v>771.9931845399999</v>
      </c>
      <c r="P73" s="99">
        <f>+E73*'1'!C$30</f>
        <v>2127.7031836000001</v>
      </c>
      <c r="Q73" s="99">
        <f>+F73*'1'!D$30</f>
        <v>3738.7973728448856</v>
      </c>
      <c r="R73" s="99">
        <f>+G73*'1'!E$30</f>
        <v>4933.9397465999991</v>
      </c>
      <c r="S73" s="99">
        <f>+H73*'1'!F$30</f>
        <v>4820.9221545376768</v>
      </c>
      <c r="T73" s="99">
        <f>+I73*'1'!G$30</f>
        <v>5441.9929527201948</v>
      </c>
      <c r="U73" s="128">
        <v>5403.3840930275201</v>
      </c>
    </row>
    <row r="74" spans="1:21" s="44" customFormat="1" ht="13.9" customHeight="1" x14ac:dyDescent="0.2">
      <c r="A74" s="57"/>
      <c r="B74" s="60"/>
      <c r="C74" s="100" t="s">
        <v>66</v>
      </c>
      <c r="D74" s="99">
        <v>61.443837000000002</v>
      </c>
      <c r="E74" s="99">
        <v>222.06781000000001</v>
      </c>
      <c r="F74" s="99">
        <v>654.28599999999994</v>
      </c>
      <c r="G74" s="99">
        <v>802.14477999999997</v>
      </c>
      <c r="H74" s="99">
        <v>450.40030000000002</v>
      </c>
      <c r="I74" s="99">
        <v>332.07314205432078</v>
      </c>
      <c r="J74" s="131">
        <f t="shared" ref="J74:J99" si="1">+U74</f>
        <v>791.75925921459532</v>
      </c>
      <c r="L74" s="57"/>
      <c r="M74" s="60"/>
      <c r="N74" s="100" t="s">
        <v>66</v>
      </c>
      <c r="O74" s="99">
        <f>+D74*'1'!B$30</f>
        <v>97.941476177999988</v>
      </c>
      <c r="P74" s="99">
        <f>+E74*'1'!C$30</f>
        <v>309.56252714000004</v>
      </c>
      <c r="Q74" s="99">
        <f>+F74*'1'!D$30</f>
        <v>855.80608799999993</v>
      </c>
      <c r="R74" s="99">
        <f>+G74*'1'!E$30</f>
        <v>1003.4831197799999</v>
      </c>
      <c r="S74" s="99">
        <f>+H74*'1'!F$30</f>
        <v>513.00594169999999</v>
      </c>
      <c r="T74" s="99">
        <f>+I74*'1'!G$30</f>
        <v>360.63143227099238</v>
      </c>
      <c r="U74" s="128">
        <v>791.75925921459532</v>
      </c>
    </row>
    <row r="75" spans="1:21" ht="13.9" customHeight="1" x14ac:dyDescent="0.2">
      <c r="A75" s="57"/>
      <c r="B75" s="114" t="s">
        <v>4</v>
      </c>
      <c r="C75" s="102" t="s">
        <v>98</v>
      </c>
      <c r="D75" s="99">
        <v>7269.3038139148111</v>
      </c>
      <c r="E75" s="99">
        <v>18791.621269920375</v>
      </c>
      <c r="F75" s="99">
        <v>17320.828525093078</v>
      </c>
      <c r="G75" s="99">
        <v>22366.811411201448</v>
      </c>
      <c r="H75" s="99">
        <v>26915.243786248961</v>
      </c>
      <c r="I75" s="99">
        <v>31113.314375184669</v>
      </c>
      <c r="J75" s="131">
        <f t="shared" si="1"/>
        <v>53411.56378811266</v>
      </c>
      <c r="L75" s="57"/>
      <c r="M75" s="196" t="s">
        <v>4</v>
      </c>
      <c r="N75" s="102" t="s">
        <v>98</v>
      </c>
      <c r="O75" s="99">
        <f>+D75*'1'!B$30</f>
        <v>11587.270279380207</v>
      </c>
      <c r="P75" s="99">
        <f>+E75*'1'!C$30</f>
        <v>26195.520050269006</v>
      </c>
      <c r="Q75" s="99">
        <f>+F75*'1'!D$30</f>
        <v>22655.643710821747</v>
      </c>
      <c r="R75" s="99">
        <f>+G75*'1'!E$30</f>
        <v>27980.88107541301</v>
      </c>
      <c r="S75" s="99">
        <f>+H75*'1'!F$30</f>
        <v>30656.462672537567</v>
      </c>
      <c r="T75" s="99">
        <f>+I75*'1'!G$30</f>
        <v>33789.059411450551</v>
      </c>
      <c r="U75" s="120">
        <f>+'2'!J27</f>
        <v>53411.56378811266</v>
      </c>
    </row>
    <row r="76" spans="1:21" s="44" customFormat="1" ht="13.9" customHeight="1" x14ac:dyDescent="0.2">
      <c r="A76" s="91"/>
      <c r="B76" s="114"/>
      <c r="C76" s="100" t="s">
        <v>66</v>
      </c>
      <c r="D76" s="99">
        <v>109.0904</v>
      </c>
      <c r="E76" s="99">
        <v>252.40860000000001</v>
      </c>
      <c r="F76" s="99">
        <v>391.27789999999999</v>
      </c>
      <c r="G76" s="99">
        <v>348.18599999999998</v>
      </c>
      <c r="H76" s="99">
        <v>308.69069999999999</v>
      </c>
      <c r="I76" s="99">
        <v>384.73391341130946</v>
      </c>
      <c r="J76" s="131">
        <f t="shared" si="1"/>
        <v>650.002244852069</v>
      </c>
      <c r="L76" s="91"/>
      <c r="M76" s="196"/>
      <c r="N76" s="100" t="s">
        <v>66</v>
      </c>
      <c r="O76" s="99">
        <f>+D76*'1'!B$30</f>
        <v>173.89009759999999</v>
      </c>
      <c r="P76" s="99">
        <f>+E76*'1'!C$30</f>
        <v>351.85758840000005</v>
      </c>
      <c r="Q76" s="99">
        <f>+F76*'1'!D$30</f>
        <v>511.79149319999999</v>
      </c>
      <c r="R76" s="99">
        <f>+G76*'1'!E$30</f>
        <v>435.58068599999996</v>
      </c>
      <c r="S76" s="99">
        <f>+H76*'1'!F$30</f>
        <v>351.5987073</v>
      </c>
      <c r="T76" s="99">
        <f>+I76*'1'!G$30</f>
        <v>417.82102996468211</v>
      </c>
      <c r="U76" s="120">
        <f>+'2'!J28</f>
        <v>650.002244852069</v>
      </c>
    </row>
    <row r="77" spans="1:21" ht="13.9" customHeight="1" x14ac:dyDescent="0.2">
      <c r="A77" s="91"/>
      <c r="B77" s="92"/>
      <c r="C77" s="92"/>
      <c r="D77" s="99"/>
      <c r="E77" s="99"/>
      <c r="F77" s="99"/>
      <c r="G77" s="99"/>
      <c r="H77" s="99"/>
      <c r="I77" s="99"/>
      <c r="J77" s="131"/>
      <c r="L77" s="91"/>
      <c r="M77" s="92"/>
      <c r="N77" s="92"/>
      <c r="O77" s="99"/>
      <c r="P77" s="99"/>
      <c r="Q77" s="99"/>
      <c r="R77" s="99"/>
      <c r="S77" s="99"/>
      <c r="T77" s="99"/>
      <c r="U77" s="128"/>
    </row>
    <row r="78" spans="1:21" ht="13.9" customHeight="1" x14ac:dyDescent="0.2">
      <c r="A78" s="57" t="s">
        <v>123</v>
      </c>
      <c r="B78" s="59" t="s">
        <v>5</v>
      </c>
      <c r="C78" s="102" t="s">
        <v>98</v>
      </c>
      <c r="D78" s="99">
        <v>87196.293000000005</v>
      </c>
      <c r="E78" s="99">
        <v>104496.8</v>
      </c>
      <c r="F78" s="99">
        <v>123309.03852085088</v>
      </c>
      <c r="G78" s="99">
        <v>156063.24</v>
      </c>
      <c r="H78" s="99">
        <v>179000.93403977351</v>
      </c>
      <c r="I78" s="99">
        <v>190709.78177357276</v>
      </c>
      <c r="J78" s="131">
        <f t="shared" si="1"/>
        <v>124479.07705796632</v>
      </c>
      <c r="L78" s="57" t="s">
        <v>123</v>
      </c>
      <c r="M78" s="59" t="s">
        <v>5</v>
      </c>
      <c r="N78" s="102" t="s">
        <v>98</v>
      </c>
      <c r="O78" s="99">
        <f>+D78*'1'!B$30</f>
        <v>138990.891042</v>
      </c>
      <c r="P78" s="99">
        <f>+E78*'1'!C$30</f>
        <v>145668.53920000003</v>
      </c>
      <c r="Q78" s="99">
        <f>+F78*'1'!D$30</f>
        <v>161288.22238527297</v>
      </c>
      <c r="R78" s="99">
        <f>+G78*'1'!E$30</f>
        <v>195235.11323999998</v>
      </c>
      <c r="S78" s="99">
        <f>+H78*'1'!F$30</f>
        <v>203882.06387130203</v>
      </c>
      <c r="T78" s="99">
        <f>+I78*'1'!G$30</f>
        <v>207110.82300610002</v>
      </c>
      <c r="U78" s="128">
        <v>124479.07705796632</v>
      </c>
    </row>
    <row r="79" spans="1:21" s="44" customFormat="1" ht="13.9" customHeight="1" x14ac:dyDescent="0.2">
      <c r="A79" s="37"/>
      <c r="B79" s="59"/>
      <c r="C79" s="100" t="s">
        <v>66</v>
      </c>
      <c r="D79" s="99">
        <v>1065.1133</v>
      </c>
      <c r="E79" s="99">
        <v>1365.2836</v>
      </c>
      <c r="F79" s="99">
        <v>2262.0770000000002</v>
      </c>
      <c r="G79" s="99">
        <v>2163.8622</v>
      </c>
      <c r="H79" s="99">
        <v>1738.056</v>
      </c>
      <c r="I79" s="99">
        <v>1857.6158133800477</v>
      </c>
      <c r="J79" s="131">
        <f t="shared" si="1"/>
        <v>1879.1636962163241</v>
      </c>
      <c r="L79" s="37"/>
      <c r="M79" s="59"/>
      <c r="N79" s="100" t="s">
        <v>66</v>
      </c>
      <c r="O79" s="99">
        <f>+D79*'1'!B$30</f>
        <v>1697.7906001999997</v>
      </c>
      <c r="P79" s="99">
        <f>+E79*'1'!C$30</f>
        <v>1903.2053384000001</v>
      </c>
      <c r="Q79" s="99">
        <f>+F79*'1'!D$30</f>
        <v>2958.7967160000003</v>
      </c>
      <c r="R79" s="99">
        <f>+G79*'1'!E$30</f>
        <v>2706.9916122</v>
      </c>
      <c r="S79" s="99">
        <f>+H79*'1'!F$30</f>
        <v>1979.645784</v>
      </c>
      <c r="T79" s="99">
        <f>+I79*'1'!G$30</f>
        <v>2017.3707733307319</v>
      </c>
      <c r="U79" s="128">
        <v>1879.1636962163241</v>
      </c>
    </row>
    <row r="80" spans="1:21" ht="13.9" customHeight="1" x14ac:dyDescent="0.2">
      <c r="A80" s="37"/>
      <c r="B80" s="59" t="s">
        <v>6</v>
      </c>
      <c r="C80" s="102" t="s">
        <v>98</v>
      </c>
      <c r="D80" s="99">
        <v>167222.42000000001</v>
      </c>
      <c r="E80" s="99">
        <v>204804.92</v>
      </c>
      <c r="F80" s="99">
        <v>229895.54720057346</v>
      </c>
      <c r="G80" s="99">
        <v>277246.27</v>
      </c>
      <c r="H80" s="99">
        <v>326938.91285252827</v>
      </c>
      <c r="I80" s="99">
        <v>356117.15260532103</v>
      </c>
      <c r="J80" s="131">
        <f t="shared" si="1"/>
        <v>306152.94007958774</v>
      </c>
      <c r="L80" s="37"/>
      <c r="M80" s="59" t="s">
        <v>6</v>
      </c>
      <c r="N80" s="102" t="s">
        <v>98</v>
      </c>
      <c r="O80" s="99">
        <f>+D80*'1'!B$30</f>
        <v>266552.53748</v>
      </c>
      <c r="P80" s="99">
        <f>+E80*'1'!C$30</f>
        <v>285498.05848000007</v>
      </c>
      <c r="Q80" s="99">
        <f>+F80*'1'!D$30</f>
        <v>300703.37573835009</v>
      </c>
      <c r="R80" s="99">
        <f>+G80*'1'!E$30</f>
        <v>346835.08376999997</v>
      </c>
      <c r="S80" s="99">
        <f>+H80*'1'!F$30</f>
        <v>372383.4217390297</v>
      </c>
      <c r="T80" s="99">
        <f>+I80*'1'!G$30</f>
        <v>386743.22772937868</v>
      </c>
      <c r="U80" s="128">
        <v>306152.94007958774</v>
      </c>
    </row>
    <row r="81" spans="1:21" s="44" customFormat="1" ht="13.9" customHeight="1" x14ac:dyDescent="0.2">
      <c r="A81" s="91"/>
      <c r="B81" s="59"/>
      <c r="C81" s="100" t="s">
        <v>66</v>
      </c>
      <c r="D81" s="99">
        <v>1346.7257999999999</v>
      </c>
      <c r="E81" s="99">
        <v>1461.1303</v>
      </c>
      <c r="F81" s="99">
        <v>2806.8359999999998</v>
      </c>
      <c r="G81" s="99">
        <v>2125.2665000000002</v>
      </c>
      <c r="H81" s="99">
        <v>2045.54</v>
      </c>
      <c r="I81" s="99">
        <v>2346.2664209735685</v>
      </c>
      <c r="J81" s="131">
        <f t="shared" si="1"/>
        <v>2460.9631505148159</v>
      </c>
      <c r="L81" s="91"/>
      <c r="M81" s="59"/>
      <c r="N81" s="100" t="s">
        <v>66</v>
      </c>
      <c r="O81" s="99">
        <f>+D81*'1'!B$30</f>
        <v>2146.6809251999998</v>
      </c>
      <c r="P81" s="99">
        <f>+E81*'1'!C$30</f>
        <v>2036.8156382000002</v>
      </c>
      <c r="Q81" s="99">
        <f>+F81*'1'!D$30</f>
        <v>3671.341488</v>
      </c>
      <c r="R81" s="99">
        <f>+G81*'1'!E$30</f>
        <v>2658.7083914999998</v>
      </c>
      <c r="S81" s="99">
        <f>+H81*'1'!F$30</f>
        <v>2329.8700600000002</v>
      </c>
      <c r="T81" s="99">
        <f>+I81*'1'!G$30</f>
        <v>2548.0453331772956</v>
      </c>
      <c r="U81" s="128">
        <v>2460.9631505148159</v>
      </c>
    </row>
    <row r="82" spans="1:21" ht="13.9" customHeight="1" x14ac:dyDescent="0.2">
      <c r="A82" s="91"/>
      <c r="B82" s="59" t="s">
        <v>7</v>
      </c>
      <c r="C82" s="102" t="s">
        <v>98</v>
      </c>
      <c r="D82" s="99">
        <v>220068.73</v>
      </c>
      <c r="E82" s="99">
        <v>258557.17</v>
      </c>
      <c r="F82" s="99">
        <v>289116.72190601233</v>
      </c>
      <c r="G82" s="99">
        <v>352094.73</v>
      </c>
      <c r="H82" s="99">
        <v>413461.70625653234</v>
      </c>
      <c r="I82" s="99">
        <v>445912.32762949058</v>
      </c>
      <c r="J82" s="131">
        <f t="shared" si="1"/>
        <v>430461.83217686712</v>
      </c>
      <c r="L82" s="91"/>
      <c r="M82" s="59" t="s">
        <v>7</v>
      </c>
      <c r="N82" s="102" t="s">
        <v>98</v>
      </c>
      <c r="O82" s="99">
        <f>+D82*'1'!B$30</f>
        <v>350789.55562</v>
      </c>
      <c r="P82" s="99">
        <f>+E82*'1'!C$30</f>
        <v>360428.69498000003</v>
      </c>
      <c r="Q82" s="99">
        <f>+F82*'1'!D$30</f>
        <v>378164.67225306417</v>
      </c>
      <c r="R82" s="99">
        <f>+G82*'1'!E$30</f>
        <v>440470.50722999993</v>
      </c>
      <c r="S82" s="99">
        <f>+H82*'1'!F$30</f>
        <v>470932.88342619035</v>
      </c>
      <c r="T82" s="99">
        <f>+I82*'1'!G$30</f>
        <v>484260.78780562681</v>
      </c>
      <c r="U82" s="128">
        <v>430461.83217686712</v>
      </c>
    </row>
    <row r="83" spans="1:21" s="44" customFormat="1" ht="13.9" customHeight="1" x14ac:dyDescent="0.2">
      <c r="A83" s="91"/>
      <c r="B83" s="59"/>
      <c r="C83" s="100" t="s">
        <v>66</v>
      </c>
      <c r="D83" s="99">
        <v>1687.2819</v>
      </c>
      <c r="E83" s="99">
        <v>1991.7762</v>
      </c>
      <c r="F83" s="99">
        <v>2941.3090000000002</v>
      </c>
      <c r="G83" s="99">
        <v>3764.5963000000002</v>
      </c>
      <c r="H83" s="99">
        <v>3300.44</v>
      </c>
      <c r="I83" s="99">
        <v>3208.8568658194904</v>
      </c>
      <c r="J83" s="131">
        <f t="shared" si="1"/>
        <v>3097.9716643903366</v>
      </c>
      <c r="L83" s="91"/>
      <c r="M83" s="59"/>
      <c r="N83" s="100" t="s">
        <v>66</v>
      </c>
      <c r="O83" s="99">
        <f>+D83*'1'!B$30</f>
        <v>2689.5273485999996</v>
      </c>
      <c r="P83" s="99">
        <f>+E83*'1'!C$30</f>
        <v>2776.5360228000004</v>
      </c>
      <c r="Q83" s="99">
        <f>+F83*'1'!D$30</f>
        <v>3847.2321720000004</v>
      </c>
      <c r="R83" s="99">
        <f>+G83*'1'!E$30</f>
        <v>4709.5099713</v>
      </c>
      <c r="S83" s="99">
        <f>+H83*'1'!F$30</f>
        <v>3759.2011600000001</v>
      </c>
      <c r="T83" s="99">
        <f>+I83*'1'!G$30</f>
        <v>3484.8185562799667</v>
      </c>
      <c r="U83" s="128">
        <v>3097.9716643903366</v>
      </c>
    </row>
    <row r="84" spans="1:21" ht="13.9" customHeight="1" x14ac:dyDescent="0.2">
      <c r="A84" s="91"/>
      <c r="B84" s="59" t="s">
        <v>8</v>
      </c>
      <c r="C84" s="102" t="s">
        <v>98</v>
      </c>
      <c r="D84" s="99">
        <v>268172.73</v>
      </c>
      <c r="E84" s="99">
        <v>324681.93</v>
      </c>
      <c r="F84" s="99">
        <v>354729.39562607929</v>
      </c>
      <c r="G84" s="99">
        <v>414665.17</v>
      </c>
      <c r="H84" s="99">
        <v>485136.64640397468</v>
      </c>
      <c r="I84" s="99">
        <v>526751.16493272537</v>
      </c>
      <c r="J84" s="131">
        <f t="shared" si="1"/>
        <v>500747.15241966327</v>
      </c>
      <c r="L84" s="91"/>
      <c r="M84" s="59" t="s">
        <v>8</v>
      </c>
      <c r="N84" s="102" t="s">
        <v>98</v>
      </c>
      <c r="O84" s="99">
        <f>+D84*'1'!B$30</f>
        <v>427467.33161999995</v>
      </c>
      <c r="P84" s="99">
        <f>+E84*'1'!C$30</f>
        <v>452606.61042000004</v>
      </c>
      <c r="Q84" s="99">
        <f>+F84*'1'!D$30</f>
        <v>463986.04947891174</v>
      </c>
      <c r="R84" s="99">
        <f>+G84*'1'!E$30</f>
        <v>518746.12766999996</v>
      </c>
      <c r="S84" s="99">
        <f>+H84*'1'!F$30</f>
        <v>552570.64025412721</v>
      </c>
      <c r="T84" s="99">
        <f>+I84*'1'!G$30</f>
        <v>572051.76511693979</v>
      </c>
      <c r="U84" s="128">
        <v>500747.15241966327</v>
      </c>
    </row>
    <row r="85" spans="1:21" s="44" customFormat="1" ht="13.9" customHeight="1" x14ac:dyDescent="0.2">
      <c r="A85" s="91"/>
      <c r="B85" s="59"/>
      <c r="C85" s="100" t="s">
        <v>66</v>
      </c>
      <c r="D85" s="99">
        <v>2118.2676999999999</v>
      </c>
      <c r="E85" s="99">
        <v>2999.13</v>
      </c>
      <c r="F85" s="99">
        <v>4240.0550000000003</v>
      </c>
      <c r="G85" s="99">
        <v>5165.9053999999996</v>
      </c>
      <c r="H85" s="99">
        <v>3269.0459999999998</v>
      </c>
      <c r="I85" s="99">
        <v>3703.6259096448853</v>
      </c>
      <c r="J85" s="131">
        <f t="shared" si="1"/>
        <v>3669.448900579479</v>
      </c>
      <c r="L85" s="91"/>
      <c r="M85" s="59"/>
      <c r="N85" s="100" t="s">
        <v>66</v>
      </c>
      <c r="O85" s="99">
        <f>+D85*'1'!B$30</f>
        <v>3376.5187137999997</v>
      </c>
      <c r="P85" s="99">
        <f>+E85*'1'!C$30</f>
        <v>4180.7872200000002</v>
      </c>
      <c r="Q85" s="99">
        <f>+F85*'1'!D$30</f>
        <v>5545.9919400000008</v>
      </c>
      <c r="R85" s="99">
        <f>+G85*'1'!E$30</f>
        <v>6462.5476553999988</v>
      </c>
      <c r="S85" s="99">
        <f>+H85*'1'!F$30</f>
        <v>3723.4433939999999</v>
      </c>
      <c r="T85" s="99">
        <f>+I85*'1'!G$30</f>
        <v>4022.1377378743455</v>
      </c>
      <c r="U85" s="128">
        <v>3669.448900579479</v>
      </c>
    </row>
    <row r="86" spans="1:21" ht="13.9" customHeight="1" x14ac:dyDescent="0.2">
      <c r="A86" s="91"/>
      <c r="B86" s="59" t="s">
        <v>9</v>
      </c>
      <c r="C86" s="102" t="s">
        <v>98</v>
      </c>
      <c r="D86" s="99">
        <v>311958.59999999998</v>
      </c>
      <c r="E86" s="99">
        <v>358253.99</v>
      </c>
      <c r="F86" s="99">
        <v>405164.17072182969</v>
      </c>
      <c r="G86" s="99">
        <v>484323.7</v>
      </c>
      <c r="H86" s="99">
        <v>579306.6</v>
      </c>
      <c r="I86" s="99">
        <v>615486.39752511261</v>
      </c>
      <c r="J86" s="131">
        <f t="shared" si="1"/>
        <v>600589.98234196543</v>
      </c>
      <c r="L86" s="91"/>
      <c r="M86" s="59" t="s">
        <v>9</v>
      </c>
      <c r="N86" s="102" t="s">
        <v>98</v>
      </c>
      <c r="O86" s="99">
        <f>+D86*'1'!B$30</f>
        <v>497262.00839999993</v>
      </c>
      <c r="P86" s="99">
        <f>+E86*'1'!C$30</f>
        <v>499406.06206000003</v>
      </c>
      <c r="Q86" s="99">
        <f>+F86*'1'!D$30</f>
        <v>529954.73530415329</v>
      </c>
      <c r="R86" s="99">
        <f>+G86*'1'!E$30</f>
        <v>605888.94869999995</v>
      </c>
      <c r="S86" s="99">
        <f>+H86*'1'!F$30</f>
        <v>659830.21739999996</v>
      </c>
      <c r="T86" s="99">
        <f>+I86*'1'!G$30</f>
        <v>668418.22771227232</v>
      </c>
      <c r="U86" s="128">
        <v>600589.98234196543</v>
      </c>
    </row>
    <row r="87" spans="1:21" s="44" customFormat="1" ht="13.9" customHeight="1" x14ac:dyDescent="0.2">
      <c r="A87" s="37"/>
      <c r="B87" s="59"/>
      <c r="C87" s="100" t="s">
        <v>66</v>
      </c>
      <c r="D87" s="99">
        <v>3028.2393999999999</v>
      </c>
      <c r="E87" s="99">
        <v>3709.9243999999999</v>
      </c>
      <c r="F87" s="99">
        <v>10590.69</v>
      </c>
      <c r="G87" s="99">
        <v>4978.3804</v>
      </c>
      <c r="H87" s="99">
        <v>4170.8599999999997</v>
      </c>
      <c r="I87" s="99">
        <v>5162.4195544511203</v>
      </c>
      <c r="J87" s="131">
        <f t="shared" si="1"/>
        <v>4766.0484481110416</v>
      </c>
      <c r="L87" s="37"/>
      <c r="M87" s="59"/>
      <c r="N87" s="100" t="s">
        <v>66</v>
      </c>
      <c r="O87" s="99">
        <f>+D87*'1'!B$30</f>
        <v>4827.0136035999994</v>
      </c>
      <c r="P87" s="99">
        <f>+E87*'1'!C$30</f>
        <v>5171.6346136000002</v>
      </c>
      <c r="Q87" s="99">
        <f>+F87*'1'!D$30</f>
        <v>13852.622520000001</v>
      </c>
      <c r="R87" s="99">
        <f>+G87*'1'!E$30</f>
        <v>6227.9538803999994</v>
      </c>
      <c r="S87" s="99">
        <f>+H87*'1'!F$30</f>
        <v>4750.6095399999995</v>
      </c>
      <c r="T87" s="99">
        <f>+I87*'1'!G$30</f>
        <v>5606.3876361339171</v>
      </c>
      <c r="U87" s="128">
        <v>4766.0484481110416</v>
      </c>
    </row>
    <row r="88" spans="1:21" ht="13.9" customHeight="1" x14ac:dyDescent="0.2">
      <c r="A88" s="37"/>
      <c r="B88" s="59" t="s">
        <v>10</v>
      </c>
      <c r="C88" s="102" t="s">
        <v>98</v>
      </c>
      <c r="D88" s="99">
        <v>371129.15</v>
      </c>
      <c r="E88" s="99">
        <v>430721.1</v>
      </c>
      <c r="F88" s="99">
        <v>464559.72273010743</v>
      </c>
      <c r="G88" s="99">
        <v>590414.31000000006</v>
      </c>
      <c r="H88" s="99">
        <v>671879.28414475813</v>
      </c>
      <c r="I88" s="99">
        <v>759651.96873127203</v>
      </c>
      <c r="J88" s="131">
        <f t="shared" si="1"/>
        <v>741747.87443788501</v>
      </c>
      <c r="L88" s="37"/>
      <c r="M88" s="59" t="s">
        <v>10</v>
      </c>
      <c r="N88" s="102" t="s">
        <v>98</v>
      </c>
      <c r="O88" s="99">
        <f>+D88*'1'!B$30</f>
        <v>591579.86509999994</v>
      </c>
      <c r="P88" s="99">
        <f>+E88*'1'!C$30</f>
        <v>600425.21340000001</v>
      </c>
      <c r="Q88" s="99">
        <f>+F88*'1'!D$30</f>
        <v>607644.11733098049</v>
      </c>
      <c r="R88" s="99">
        <f>+G88*'1'!E$30</f>
        <v>738608.30180999998</v>
      </c>
      <c r="S88" s="99">
        <f>+H88*'1'!F$30</f>
        <v>765270.50464087958</v>
      </c>
      <c r="T88" s="99">
        <f>+I88*'1'!G$30</f>
        <v>824982.0380421615</v>
      </c>
      <c r="U88" s="128">
        <v>741747.87443788501</v>
      </c>
    </row>
    <row r="89" spans="1:21" s="44" customFormat="1" ht="13.9" customHeight="1" x14ac:dyDescent="0.2">
      <c r="A89" s="91"/>
      <c r="B89" s="59"/>
      <c r="C89" s="100" t="s">
        <v>66</v>
      </c>
      <c r="D89" s="99">
        <v>3111.6635999999999</v>
      </c>
      <c r="E89" s="99">
        <v>4018.9657000000002</v>
      </c>
      <c r="F89" s="99">
        <v>4614.1229999999996</v>
      </c>
      <c r="G89" s="99">
        <v>8520.6515999999992</v>
      </c>
      <c r="H89" s="99">
        <v>5860.7160000000003</v>
      </c>
      <c r="I89" s="99">
        <v>6090.6140486421209</v>
      </c>
      <c r="J89" s="131">
        <f t="shared" si="1"/>
        <v>7515.9863075993244</v>
      </c>
      <c r="L89" s="91"/>
      <c r="M89" s="59"/>
      <c r="N89" s="100" t="s">
        <v>66</v>
      </c>
      <c r="O89" s="99">
        <f>+D89*'1'!B$30</f>
        <v>4959.991778399999</v>
      </c>
      <c r="P89" s="99">
        <f>+E89*'1'!C$30</f>
        <v>5602.4381858000006</v>
      </c>
      <c r="Q89" s="99">
        <f>+F89*'1'!D$30</f>
        <v>6035.272884</v>
      </c>
      <c r="R89" s="99">
        <f>+G89*'1'!E$30</f>
        <v>10659.335151599998</v>
      </c>
      <c r="S89" s="99">
        <f>+H89*'1'!F$30</f>
        <v>6675.3555240000005</v>
      </c>
      <c r="T89" s="99">
        <f>+I89*'1'!G$30</f>
        <v>6614.4068568253442</v>
      </c>
      <c r="U89" s="128">
        <v>7515.9863075993244</v>
      </c>
    </row>
    <row r="90" spans="1:21" ht="13.9" customHeight="1" x14ac:dyDescent="0.2">
      <c r="A90" s="91"/>
      <c r="B90" s="59" t="s">
        <v>11</v>
      </c>
      <c r="C90" s="102" t="s">
        <v>98</v>
      </c>
      <c r="D90" s="99">
        <v>462588.9</v>
      </c>
      <c r="E90" s="99">
        <v>527162.98</v>
      </c>
      <c r="F90" s="99">
        <v>563868.52868499316</v>
      </c>
      <c r="G90" s="99">
        <v>676981.2</v>
      </c>
      <c r="H90" s="99">
        <v>792002.36224970652</v>
      </c>
      <c r="I90" s="99">
        <v>856401.8571731624</v>
      </c>
      <c r="J90" s="131">
        <f t="shared" si="1"/>
        <v>877522.32850932784</v>
      </c>
      <c r="L90" s="91"/>
      <c r="M90" s="59" t="s">
        <v>11</v>
      </c>
      <c r="N90" s="102" t="s">
        <v>98</v>
      </c>
      <c r="O90" s="99">
        <f>+D90*'1'!B$30</f>
        <v>737366.70659999992</v>
      </c>
      <c r="P90" s="99">
        <f>+E90*'1'!C$30</f>
        <v>734865.19412</v>
      </c>
      <c r="Q90" s="99">
        <f>+F90*'1'!D$30</f>
        <v>737540.03551997105</v>
      </c>
      <c r="R90" s="99">
        <f>+G90*'1'!E$30</f>
        <v>846903.48119999992</v>
      </c>
      <c r="S90" s="99">
        <f>+H90*'1'!F$30</f>
        <v>902090.69060241571</v>
      </c>
      <c r="T90" s="99">
        <f>+I90*'1'!G$30</f>
        <v>930052.41689005448</v>
      </c>
      <c r="U90" s="128">
        <v>877522.32850932784</v>
      </c>
    </row>
    <row r="91" spans="1:21" s="44" customFormat="1" ht="13.9" customHeight="1" x14ac:dyDescent="0.2">
      <c r="A91" s="91"/>
      <c r="B91" s="59"/>
      <c r="C91" s="100" t="s">
        <v>66</v>
      </c>
      <c r="D91" s="99">
        <v>4435.8510999999999</v>
      </c>
      <c r="E91" s="99">
        <v>5141.4544999999998</v>
      </c>
      <c r="F91" s="99">
        <v>6704.9639999999999</v>
      </c>
      <c r="G91" s="99">
        <v>6577.5981000000002</v>
      </c>
      <c r="H91" s="99">
        <v>5895.83</v>
      </c>
      <c r="I91" s="99">
        <v>7712.346097374455</v>
      </c>
      <c r="J91" s="131">
        <f t="shared" si="1"/>
        <v>7339.3766884953757</v>
      </c>
      <c r="L91" s="91"/>
      <c r="M91" s="59"/>
      <c r="N91" s="100" t="s">
        <v>66</v>
      </c>
      <c r="O91" s="99">
        <f>+D91*'1'!B$30</f>
        <v>7070.7466533999996</v>
      </c>
      <c r="P91" s="99">
        <f>+E91*'1'!C$30</f>
        <v>7167.1875730000002</v>
      </c>
      <c r="Q91" s="99">
        <f>+F91*'1'!D$30</f>
        <v>8770.0929120000001</v>
      </c>
      <c r="R91" s="99">
        <f>+G91*'1'!E$30</f>
        <v>8228.5752230999988</v>
      </c>
      <c r="S91" s="99">
        <f>+H91*'1'!F$30</f>
        <v>6715.3503700000001</v>
      </c>
      <c r="T91" s="99">
        <f>+I91*'1'!G$30</f>
        <v>8375.6078617486583</v>
      </c>
      <c r="U91" s="128">
        <v>7339.3766884953757</v>
      </c>
    </row>
    <row r="92" spans="1:21" ht="13.9" customHeight="1" x14ac:dyDescent="0.2">
      <c r="A92" s="91"/>
      <c r="B92" s="60" t="s">
        <v>12</v>
      </c>
      <c r="C92" s="102" t="s">
        <v>98</v>
      </c>
      <c r="D92" s="99">
        <v>567252.12</v>
      </c>
      <c r="E92" s="99">
        <v>642049.02</v>
      </c>
      <c r="F92" s="99">
        <v>698191.58941514452</v>
      </c>
      <c r="G92" s="99">
        <v>829077.73</v>
      </c>
      <c r="H92" s="99">
        <v>981116.89288375899</v>
      </c>
      <c r="I92" s="99">
        <v>1045638.965344605</v>
      </c>
      <c r="J92" s="131">
        <f t="shared" si="1"/>
        <v>1104125.2125217561</v>
      </c>
      <c r="L92" s="91"/>
      <c r="M92" s="60" t="s">
        <v>12</v>
      </c>
      <c r="N92" s="102" t="s">
        <v>98</v>
      </c>
      <c r="O92" s="99">
        <f>+D92*'1'!B$30</f>
        <v>904199.87927999988</v>
      </c>
      <c r="P92" s="99">
        <f>+E92*'1'!C$30</f>
        <v>895016.33388000017</v>
      </c>
      <c r="Q92" s="99">
        <f>+F92*'1'!D$30</f>
        <v>913234.59895500902</v>
      </c>
      <c r="R92" s="99">
        <f>+G92*'1'!E$30</f>
        <v>1037176.2402299999</v>
      </c>
      <c r="S92" s="99">
        <f>+H92*'1'!F$30</f>
        <v>1117492.1409946014</v>
      </c>
      <c r="T92" s="99">
        <f>+I92*'1'!G$30</f>
        <v>1135563.9163642412</v>
      </c>
      <c r="U92" s="128">
        <v>1104125.2125217561</v>
      </c>
    </row>
    <row r="93" spans="1:21" s="44" customFormat="1" ht="13.9" customHeight="1" x14ac:dyDescent="0.2">
      <c r="A93" s="91"/>
      <c r="B93" s="60"/>
      <c r="C93" s="100" t="s">
        <v>66</v>
      </c>
      <c r="D93" s="99">
        <v>5588.4544999999998</v>
      </c>
      <c r="E93" s="99">
        <v>7711.4409999999998</v>
      </c>
      <c r="F93" s="99">
        <v>9666.8469999999998</v>
      </c>
      <c r="G93" s="99">
        <v>9669.9238999999998</v>
      </c>
      <c r="H93" s="99">
        <v>8592.44</v>
      </c>
      <c r="I93" s="99">
        <v>9058.5525864093524</v>
      </c>
      <c r="J93" s="131">
        <f t="shared" si="1"/>
        <v>11363.631412758568</v>
      </c>
      <c r="L93" s="91"/>
      <c r="M93" s="60"/>
      <c r="N93" s="100" t="s">
        <v>66</v>
      </c>
      <c r="O93" s="99">
        <f>+D93*'1'!B$30</f>
        <v>8907.9964729999992</v>
      </c>
      <c r="P93" s="99">
        <f>+E93*'1'!C$30</f>
        <v>10749.748754</v>
      </c>
      <c r="Q93" s="99">
        <f>+F93*'1'!D$30</f>
        <v>12644.235876000001</v>
      </c>
      <c r="R93" s="99">
        <f>+G93*'1'!E$30</f>
        <v>12097.074798899999</v>
      </c>
      <c r="S93" s="99">
        <f>+H93*'1'!F$30</f>
        <v>9786.7891600000003</v>
      </c>
      <c r="T93" s="99">
        <f>+I93*'1'!G$30</f>
        <v>9837.5881088405567</v>
      </c>
      <c r="U93" s="128">
        <v>11363.631412758568</v>
      </c>
    </row>
    <row r="94" spans="1:21" ht="13.9" customHeight="1" x14ac:dyDescent="0.2">
      <c r="A94" s="91"/>
      <c r="B94" s="60" t="s">
        <v>13</v>
      </c>
      <c r="C94" s="102" t="s">
        <v>98</v>
      </c>
      <c r="D94" s="99">
        <v>785265.66</v>
      </c>
      <c r="E94" s="99">
        <v>898814.34</v>
      </c>
      <c r="F94" s="99">
        <v>961424.05738575023</v>
      </c>
      <c r="G94" s="99">
        <v>1180849.8999999999</v>
      </c>
      <c r="H94" s="99">
        <v>1288877.7074139111</v>
      </c>
      <c r="I94" s="99">
        <v>1432941.3182833607</v>
      </c>
      <c r="J94" s="131">
        <f t="shared" si="1"/>
        <v>1611216.4165300885</v>
      </c>
      <c r="L94" s="37"/>
      <c r="M94" s="60" t="s">
        <v>13</v>
      </c>
      <c r="N94" s="102" t="s">
        <v>98</v>
      </c>
      <c r="O94" s="99">
        <f>+D94*'1'!B$30</f>
        <v>1251713.4620399999</v>
      </c>
      <c r="P94" s="99">
        <f>+E94*'1'!C$30</f>
        <v>1252947.1899600001</v>
      </c>
      <c r="Q94" s="99">
        <f>+F94*'1'!D$30</f>
        <v>1257542.6670605612</v>
      </c>
      <c r="R94" s="99">
        <f>+G94*'1'!E$30</f>
        <v>1477243.2248999998</v>
      </c>
      <c r="S94" s="99">
        <f>+H94*'1'!F$30</f>
        <v>1468031.7087444449</v>
      </c>
      <c r="T94" s="99">
        <f>+I94*'1'!G$30</f>
        <v>1556174.2716557297</v>
      </c>
      <c r="U94" s="128">
        <v>1611216.4165300885</v>
      </c>
    </row>
    <row r="95" spans="1:21" s="44" customFormat="1" ht="13.9" customHeight="1" x14ac:dyDescent="0.2">
      <c r="A95" s="37"/>
      <c r="B95" s="60"/>
      <c r="C95" s="100" t="s">
        <v>66</v>
      </c>
      <c r="D95" s="99">
        <v>9249.5733999999993</v>
      </c>
      <c r="E95" s="99">
        <v>12252.438</v>
      </c>
      <c r="F95" s="99">
        <v>12084.18</v>
      </c>
      <c r="G95" s="99">
        <v>14533.672</v>
      </c>
      <c r="H95" s="99">
        <v>12103.86</v>
      </c>
      <c r="I95" s="99">
        <v>17234.110502733784</v>
      </c>
      <c r="J95" s="131">
        <f t="shared" si="1"/>
        <v>17867.236530659615</v>
      </c>
      <c r="L95" s="37"/>
      <c r="M95" s="60"/>
      <c r="N95" s="100" t="s">
        <v>66</v>
      </c>
      <c r="O95" s="99">
        <f>+D95*'1'!B$30</f>
        <v>14743.819999599998</v>
      </c>
      <c r="P95" s="99">
        <f>+E95*'1'!C$30</f>
        <v>17079.898572000002</v>
      </c>
      <c r="Q95" s="99">
        <f>+F95*'1'!D$30</f>
        <v>15806.107440000002</v>
      </c>
      <c r="R95" s="99">
        <f>+G95*'1'!E$30</f>
        <v>18181.623671999998</v>
      </c>
      <c r="S95" s="99">
        <f>+H95*'1'!F$30</f>
        <v>13786.296540000001</v>
      </c>
      <c r="T95" s="99">
        <f>+I95*'1'!G$30</f>
        <v>18716.244005968889</v>
      </c>
      <c r="U95" s="128">
        <v>17867.236530659615</v>
      </c>
    </row>
    <row r="96" spans="1:21" ht="13.9" customHeight="1" x14ac:dyDescent="0.2">
      <c r="A96" s="91"/>
      <c r="B96" s="60" t="s">
        <v>14</v>
      </c>
      <c r="C96" s="102" t="s">
        <v>98</v>
      </c>
      <c r="D96" s="99">
        <v>1760875.9</v>
      </c>
      <c r="E96" s="99">
        <v>2079101.3</v>
      </c>
      <c r="F96" s="99">
        <v>2184003.88974061</v>
      </c>
      <c r="G96" s="99">
        <v>2604912.7000000002</v>
      </c>
      <c r="H96" s="99">
        <v>2869992.2940972592</v>
      </c>
      <c r="I96" s="99">
        <v>3230015.5440543005</v>
      </c>
      <c r="J96" s="131">
        <f t="shared" si="1"/>
        <v>3433336.1637608302</v>
      </c>
      <c r="L96" s="91"/>
      <c r="M96" s="60" t="s">
        <v>14</v>
      </c>
      <c r="N96" s="102" t="s">
        <v>98</v>
      </c>
      <c r="O96" s="99">
        <f>+D96*'1'!B$30</f>
        <v>2806836.1845999998</v>
      </c>
      <c r="P96" s="99">
        <f>+E96*'1'!C$30</f>
        <v>2898267.2122000004</v>
      </c>
      <c r="Q96" s="99">
        <f>+F96*'1'!D$30</f>
        <v>2856677.0877807182</v>
      </c>
      <c r="R96" s="99">
        <f>+G96*'1'!E$30</f>
        <v>3258745.7876999998</v>
      </c>
      <c r="S96" s="99">
        <f>+H96*'1'!F$30</f>
        <v>3268921.2229767782</v>
      </c>
      <c r="T96" s="99">
        <f>+I96*'1'!G$30</f>
        <v>3507796.8808429707</v>
      </c>
      <c r="U96" s="128">
        <v>3433336.1637608302</v>
      </c>
    </row>
    <row r="97" spans="1:24" s="44" customFormat="1" ht="13.9" customHeight="1" x14ac:dyDescent="0.2">
      <c r="A97" s="91"/>
      <c r="B97" s="60"/>
      <c r="C97" s="100" t="s">
        <v>66</v>
      </c>
      <c r="D97" s="99">
        <v>42800.370999999999</v>
      </c>
      <c r="E97" s="99">
        <v>82721.425000000003</v>
      </c>
      <c r="F97" s="99">
        <v>62277.13</v>
      </c>
      <c r="G97" s="99">
        <v>62659.177000000003</v>
      </c>
      <c r="H97" s="99">
        <v>72367.08</v>
      </c>
      <c r="I97" s="99">
        <v>82127.916988874364</v>
      </c>
      <c r="J97" s="131">
        <f t="shared" si="1"/>
        <v>78761.678310397125</v>
      </c>
      <c r="L97" s="91"/>
      <c r="M97" s="60"/>
      <c r="N97" s="100" t="s">
        <v>66</v>
      </c>
      <c r="O97" s="99">
        <f>+D97*'1'!B$30</f>
        <v>68223.791373999993</v>
      </c>
      <c r="P97" s="99">
        <f>+E97*'1'!C$30</f>
        <v>115313.66645000002</v>
      </c>
      <c r="Q97" s="99">
        <f>+F97*'1'!D$30</f>
        <v>81458.486040000003</v>
      </c>
      <c r="R97" s="99">
        <f>+G97*'1'!E$30</f>
        <v>78386.630426999996</v>
      </c>
      <c r="S97" s="99">
        <f>+H97*'1'!F$30</f>
        <v>82426.104120000004</v>
      </c>
      <c r="T97" s="99">
        <f>+I97*'1'!G$30</f>
        <v>89190.917849917561</v>
      </c>
      <c r="U97" s="128">
        <v>78761.678310397125</v>
      </c>
    </row>
    <row r="98" spans="1:24" ht="13.9" customHeight="1" x14ac:dyDescent="0.2">
      <c r="A98" s="91"/>
      <c r="B98" s="114" t="s">
        <v>4</v>
      </c>
      <c r="C98" s="102" t="s">
        <v>98</v>
      </c>
      <c r="D98" s="99">
        <v>500150.47611149953</v>
      </c>
      <c r="E98" s="99">
        <v>582531.7149775119</v>
      </c>
      <c r="F98" s="99">
        <v>627478.29794660292</v>
      </c>
      <c r="G98" s="99">
        <v>757324.73123204557</v>
      </c>
      <c r="H98" s="99">
        <v>858987.22009953274</v>
      </c>
      <c r="I98" s="99">
        <v>946597.40962904308</v>
      </c>
      <c r="J98" s="131">
        <f t="shared" si="1"/>
        <v>969778.71068673092</v>
      </c>
      <c r="L98" s="91"/>
      <c r="M98" s="196" t="s">
        <v>4</v>
      </c>
      <c r="N98" s="102" t="s">
        <v>98</v>
      </c>
      <c r="O98" s="99">
        <f>+D98*'1'!B$30</f>
        <v>797239.85892173019</v>
      </c>
      <c r="P98" s="99">
        <f>+E98*'1'!C$30</f>
        <v>812049.2106786517</v>
      </c>
      <c r="Q98" s="99">
        <f>+F98*'1'!D$30</f>
        <v>820741.61371415667</v>
      </c>
      <c r="R98" s="99">
        <f>+G98*'1'!E$30</f>
        <v>947413.23877128889</v>
      </c>
      <c r="S98" s="99">
        <f>+H98*'1'!F$30</f>
        <v>978386.44369336776</v>
      </c>
      <c r="T98" s="99">
        <f>+I98*'1'!G$30</f>
        <v>1028004.7868571408</v>
      </c>
      <c r="U98" s="128">
        <f>+'2'!J34</f>
        <v>969778.71068673092</v>
      </c>
    </row>
    <row r="99" spans="1:24" s="44" customFormat="1" ht="13.9" customHeight="1" x14ac:dyDescent="0.2">
      <c r="A99" s="91"/>
      <c r="B99" s="114"/>
      <c r="C99" s="100" t="s">
        <v>66</v>
      </c>
      <c r="D99" s="99">
        <v>8890.5310000000009</v>
      </c>
      <c r="E99" s="99">
        <v>11795.56</v>
      </c>
      <c r="F99" s="99">
        <v>11836.3</v>
      </c>
      <c r="G99" s="99">
        <v>11706.23</v>
      </c>
      <c r="H99" s="99">
        <v>10765.49</v>
      </c>
      <c r="I99" s="99">
        <v>14498.550085736371</v>
      </c>
      <c r="J99" s="131">
        <f t="shared" si="1"/>
        <v>12625.526520751262</v>
      </c>
      <c r="L99" s="91"/>
      <c r="M99" s="196"/>
      <c r="N99" s="100" t="s">
        <v>66</v>
      </c>
      <c r="O99" s="99">
        <f>+D99*'1'!B$30</f>
        <v>14171.506413999999</v>
      </c>
      <c r="P99" s="99">
        <f>+E99*'1'!C$30</f>
        <v>16443.01064</v>
      </c>
      <c r="Q99" s="99">
        <f>+F99*'1'!D$30</f>
        <v>15481.8804</v>
      </c>
      <c r="R99" s="99">
        <f>+G99*'1'!E$30</f>
        <v>14644.493729999998</v>
      </c>
      <c r="S99" s="99">
        <f>+H99*'1'!F$30</f>
        <v>12261.893109999999</v>
      </c>
      <c r="T99" s="99">
        <f>+I99*'1'!G$30</f>
        <v>15745.425393109701</v>
      </c>
      <c r="U99" s="128">
        <f>+'2'!J35</f>
        <v>12625.526520751262</v>
      </c>
    </row>
    <row r="100" spans="1:24" ht="13.9" customHeight="1" x14ac:dyDescent="0.2">
      <c r="A100" s="121"/>
      <c r="B100" s="7"/>
      <c r="C100" s="7"/>
      <c r="D100" s="7"/>
      <c r="E100" s="7"/>
      <c r="F100" s="7"/>
      <c r="G100" s="7"/>
      <c r="H100" s="8"/>
      <c r="I100" s="8"/>
      <c r="J100" s="35"/>
      <c r="L100" s="121"/>
      <c r="M100" s="7"/>
      <c r="N100" s="7"/>
      <c r="O100" s="7"/>
      <c r="P100" s="7"/>
      <c r="Q100" s="7"/>
      <c r="R100" s="7"/>
      <c r="S100" s="8"/>
      <c r="T100" s="8"/>
      <c r="U100" s="35"/>
    </row>
    <row r="101" spans="1:24" s="90" customFormat="1" ht="32.450000000000003" customHeight="1" x14ac:dyDescent="0.2">
      <c r="A101" s="225" t="s">
        <v>115</v>
      </c>
      <c r="B101" s="225"/>
      <c r="C101" s="225"/>
      <c r="D101" s="225"/>
      <c r="E101" s="225"/>
      <c r="F101" s="225"/>
      <c r="G101" s="225"/>
      <c r="H101" s="225"/>
      <c r="I101" s="225"/>
      <c r="J101" s="225"/>
      <c r="L101" s="225" t="s">
        <v>115</v>
      </c>
      <c r="M101" s="225"/>
      <c r="N101" s="225"/>
      <c r="O101" s="225"/>
      <c r="P101" s="225"/>
      <c r="Q101" s="225"/>
      <c r="R101" s="225"/>
      <c r="S101" s="225"/>
      <c r="T101" s="225"/>
      <c r="U101" s="225"/>
    </row>
    <row r="102" spans="1:24" ht="43.9" customHeight="1" x14ac:dyDescent="0.2">
      <c r="A102" s="218" t="s">
        <v>116</v>
      </c>
      <c r="B102" s="218"/>
      <c r="C102" s="218"/>
      <c r="D102" s="218"/>
      <c r="E102" s="218"/>
      <c r="F102" s="218"/>
      <c r="G102" s="218"/>
      <c r="H102" s="218"/>
      <c r="I102" s="218"/>
      <c r="J102" s="218"/>
      <c r="L102" s="218" t="s">
        <v>116</v>
      </c>
      <c r="M102" s="218"/>
      <c r="N102" s="218"/>
      <c r="O102" s="218"/>
      <c r="P102" s="218"/>
      <c r="Q102" s="218"/>
      <c r="R102" s="218"/>
      <c r="S102" s="218"/>
      <c r="T102" s="218"/>
      <c r="U102" s="218"/>
    </row>
    <row r="103" spans="1:24" ht="58.9" customHeight="1" x14ac:dyDescent="0.2">
      <c r="A103" s="218" t="s">
        <v>117</v>
      </c>
      <c r="B103" s="218"/>
      <c r="C103" s="218"/>
      <c r="D103" s="218"/>
      <c r="E103" s="218"/>
      <c r="F103" s="218"/>
      <c r="G103" s="218"/>
      <c r="H103" s="218"/>
      <c r="I103" s="218"/>
      <c r="J103" s="218"/>
      <c r="L103" s="218" t="s">
        <v>117</v>
      </c>
      <c r="M103" s="218"/>
      <c r="N103" s="218"/>
      <c r="O103" s="218"/>
      <c r="P103" s="218"/>
      <c r="Q103" s="218"/>
      <c r="R103" s="218"/>
      <c r="S103" s="218"/>
      <c r="T103" s="218"/>
      <c r="U103" s="218"/>
    </row>
    <row r="104" spans="1:24" ht="31.9" customHeight="1" x14ac:dyDescent="0.2">
      <c r="A104" s="218" t="s">
        <v>118</v>
      </c>
      <c r="B104" s="218"/>
      <c r="C104" s="218"/>
      <c r="D104" s="218"/>
      <c r="E104" s="218"/>
      <c r="F104" s="218"/>
      <c r="G104" s="218"/>
      <c r="H104" s="218"/>
      <c r="I104" s="218"/>
      <c r="J104" s="218"/>
      <c r="L104" s="218" t="s">
        <v>118</v>
      </c>
      <c r="M104" s="218"/>
      <c r="N104" s="218"/>
      <c r="O104" s="218"/>
      <c r="P104" s="218"/>
      <c r="Q104" s="218"/>
      <c r="R104" s="218"/>
      <c r="S104" s="218"/>
      <c r="T104" s="218"/>
      <c r="U104" s="218"/>
    </row>
    <row r="105" spans="1:24" ht="33" customHeight="1" x14ac:dyDescent="0.2">
      <c r="A105" s="218" t="s">
        <v>119</v>
      </c>
      <c r="B105" s="218"/>
      <c r="C105" s="218"/>
      <c r="D105" s="218"/>
      <c r="E105" s="218"/>
      <c r="F105" s="218"/>
      <c r="G105" s="218"/>
      <c r="H105" s="218"/>
      <c r="I105" s="218"/>
      <c r="J105" s="218"/>
      <c r="L105" s="218" t="s">
        <v>119</v>
      </c>
      <c r="M105" s="218"/>
      <c r="N105" s="218"/>
      <c r="O105" s="218"/>
      <c r="P105" s="218"/>
      <c r="Q105" s="218"/>
      <c r="R105" s="218"/>
      <c r="S105" s="218"/>
      <c r="T105" s="218"/>
      <c r="U105" s="218"/>
    </row>
    <row r="106" spans="1:24" ht="13.9" customHeight="1" x14ac:dyDescent="0.2">
      <c r="A106" s="218" t="s">
        <v>224</v>
      </c>
      <c r="B106" s="218"/>
      <c r="C106" s="218"/>
      <c r="D106" s="218"/>
      <c r="E106" s="218"/>
      <c r="F106" s="218"/>
      <c r="G106" s="218"/>
      <c r="H106" s="218"/>
      <c r="I106" s="218"/>
      <c r="J106" s="218"/>
      <c r="L106" s="218" t="s">
        <v>224</v>
      </c>
      <c r="M106" s="218"/>
      <c r="N106" s="218"/>
      <c r="O106" s="218"/>
      <c r="P106" s="218"/>
      <c r="Q106" s="218"/>
      <c r="R106" s="218"/>
      <c r="S106" s="218"/>
      <c r="T106" s="218"/>
      <c r="U106" s="218"/>
    </row>
    <row r="107" spans="1:24" ht="13.9" customHeight="1" x14ac:dyDescent="0.2">
      <c r="A107" s="212" t="s">
        <v>225</v>
      </c>
      <c r="B107" s="212"/>
      <c r="C107" s="212"/>
      <c r="D107" s="212"/>
      <c r="E107" s="212"/>
      <c r="F107" s="212"/>
      <c r="G107" s="212"/>
      <c r="H107" s="212"/>
      <c r="I107" s="212"/>
      <c r="J107" s="211"/>
      <c r="L107" s="212" t="s">
        <v>225</v>
      </c>
      <c r="M107" s="212"/>
      <c r="N107" s="212"/>
      <c r="O107" s="212"/>
      <c r="P107" s="212"/>
      <c r="Q107" s="212"/>
      <c r="R107" s="212"/>
      <c r="S107" s="212"/>
      <c r="T107" s="212"/>
      <c r="U107" s="211"/>
    </row>
    <row r="108" spans="1:24" ht="58.15" customHeight="1" x14ac:dyDescent="0.2">
      <c r="A108" s="220" t="s">
        <v>223</v>
      </c>
      <c r="B108" s="220"/>
      <c r="C108" s="220"/>
      <c r="D108" s="220"/>
      <c r="E108" s="220"/>
      <c r="F108" s="220"/>
      <c r="G108" s="220"/>
      <c r="H108" s="220"/>
      <c r="I108" s="220"/>
      <c r="J108" s="220"/>
      <c r="L108" s="220" t="s">
        <v>223</v>
      </c>
      <c r="M108" s="220"/>
      <c r="N108" s="220"/>
      <c r="O108" s="220"/>
      <c r="P108" s="220"/>
      <c r="Q108" s="220"/>
      <c r="R108" s="220"/>
      <c r="S108" s="220"/>
      <c r="T108" s="220"/>
      <c r="U108" s="220"/>
    </row>
    <row r="109" spans="1:24" s="44" customFormat="1" ht="13.9" customHeight="1" x14ac:dyDescent="0.2">
      <c r="A109" s="223" t="s">
        <v>229</v>
      </c>
      <c r="B109" s="223"/>
      <c r="C109" s="223"/>
      <c r="D109" s="223"/>
      <c r="E109" s="223"/>
      <c r="F109" s="223"/>
      <c r="G109" s="223"/>
      <c r="H109" s="223"/>
      <c r="I109" s="223"/>
      <c r="J109" s="223"/>
      <c r="L109" s="223" t="s">
        <v>229</v>
      </c>
      <c r="M109" s="223"/>
      <c r="N109" s="223"/>
      <c r="O109" s="223"/>
      <c r="P109" s="223"/>
      <c r="Q109" s="223"/>
      <c r="R109" s="223"/>
      <c r="S109" s="223"/>
      <c r="T109" s="223"/>
      <c r="U109" s="223"/>
    </row>
    <row r="110" spans="1:24" ht="13.9" customHeight="1" x14ac:dyDescent="0.25">
      <c r="A110" s="218" t="s">
        <v>228</v>
      </c>
      <c r="B110" s="218"/>
      <c r="C110" s="218"/>
      <c r="D110" s="218"/>
      <c r="E110" s="218"/>
      <c r="F110" s="218"/>
      <c r="G110" s="218"/>
      <c r="H110" s="218"/>
      <c r="I110" s="218"/>
      <c r="J110" s="212"/>
      <c r="K110"/>
      <c r="L110" s="218" t="s">
        <v>228</v>
      </c>
      <c r="M110" s="218"/>
      <c r="N110" s="218"/>
      <c r="O110" s="218"/>
      <c r="P110" s="218"/>
      <c r="Q110" s="218"/>
      <c r="R110" s="218"/>
      <c r="S110" s="218"/>
      <c r="T110" s="218"/>
      <c r="U110" s="212"/>
    </row>
    <row r="111" spans="1:24" ht="13.9" customHeight="1" x14ac:dyDescent="0.25">
      <c r="D111"/>
      <c r="E111"/>
      <c r="F111"/>
      <c r="G111"/>
      <c r="H111"/>
      <c r="I111"/>
      <c r="J111"/>
      <c r="K111"/>
      <c r="L111"/>
      <c r="M111"/>
      <c r="N111"/>
      <c r="O111"/>
      <c r="P111"/>
      <c r="Q111"/>
      <c r="R111"/>
      <c r="S111"/>
    </row>
    <row r="112" spans="1:24" ht="13.9" customHeight="1" x14ac:dyDescent="0.25">
      <c r="A112"/>
      <c r="B112"/>
      <c r="C112"/>
      <c r="D112"/>
      <c r="E112"/>
      <c r="F112"/>
      <c r="G112"/>
      <c r="H112"/>
      <c r="I112"/>
      <c r="J112"/>
      <c r="K112"/>
      <c r="L112"/>
      <c r="M112"/>
      <c r="N112"/>
      <c r="O112"/>
      <c r="P112"/>
      <c r="Q112"/>
      <c r="R112"/>
      <c r="S112"/>
      <c r="T112"/>
      <c r="U112"/>
      <c r="V112"/>
      <c r="W112"/>
      <c r="X112"/>
    </row>
    <row r="113" spans="1:24" ht="13.9" customHeight="1" x14ac:dyDescent="0.25">
      <c r="A113"/>
      <c r="B113"/>
      <c r="C113"/>
      <c r="D113"/>
      <c r="E113"/>
      <c r="F113"/>
      <c r="G113"/>
      <c r="H113"/>
      <c r="I113"/>
      <c r="J113"/>
      <c r="K113"/>
      <c r="L113"/>
      <c r="M113"/>
      <c r="N113"/>
      <c r="O113"/>
      <c r="P113"/>
      <c r="Q113"/>
      <c r="R113"/>
      <c r="S113"/>
      <c r="T113"/>
      <c r="U113"/>
      <c r="V113"/>
      <c r="W113"/>
      <c r="X113"/>
    </row>
    <row r="114" spans="1:24" ht="13.9" customHeight="1" x14ac:dyDescent="0.25">
      <c r="A114"/>
      <c r="B114"/>
      <c r="C114"/>
      <c r="D114"/>
      <c r="E114"/>
      <c r="F114"/>
      <c r="G114"/>
      <c r="H114"/>
      <c r="I114"/>
      <c r="J114"/>
      <c r="K114"/>
      <c r="L114"/>
      <c r="M114"/>
      <c r="N114"/>
      <c r="O114"/>
      <c r="P114"/>
      <c r="Q114"/>
      <c r="R114"/>
      <c r="S114"/>
      <c r="T114"/>
      <c r="U114"/>
      <c r="V114"/>
      <c r="W114"/>
      <c r="X114"/>
    </row>
    <row r="115" spans="1:24" ht="13.9" customHeight="1" x14ac:dyDescent="0.25">
      <c r="A115"/>
      <c r="B115"/>
      <c r="C115"/>
      <c r="D115"/>
      <c r="E115"/>
      <c r="F115"/>
      <c r="G115"/>
      <c r="H115"/>
      <c r="I115"/>
      <c r="J115"/>
      <c r="K115"/>
      <c r="L115"/>
      <c r="M115"/>
      <c r="N115"/>
      <c r="O115"/>
      <c r="P115"/>
      <c r="Q115"/>
      <c r="R115"/>
      <c r="S115"/>
      <c r="T115"/>
      <c r="U115"/>
      <c r="V115"/>
      <c r="W115"/>
      <c r="X115"/>
    </row>
    <row r="116" spans="1:24" s="44" customFormat="1" ht="13.9" customHeight="1" x14ac:dyDescent="0.25">
      <c r="A116"/>
      <c r="B116"/>
      <c r="C116"/>
      <c r="D116"/>
      <c r="E116"/>
      <c r="F116"/>
      <c r="G116"/>
      <c r="H116"/>
      <c r="I116"/>
      <c r="J116"/>
      <c r="K116"/>
      <c r="L116"/>
      <c r="M116"/>
      <c r="N116"/>
      <c r="O116"/>
      <c r="P116"/>
      <c r="Q116"/>
      <c r="R116"/>
      <c r="S116"/>
      <c r="T116"/>
      <c r="U116"/>
      <c r="V116"/>
      <c r="W116"/>
      <c r="X116"/>
    </row>
    <row r="117" spans="1:24" ht="13.9" customHeight="1" x14ac:dyDescent="0.25">
      <c r="A117"/>
      <c r="B117"/>
      <c r="C117"/>
      <c r="D117"/>
      <c r="E117"/>
      <c r="F117"/>
      <c r="G117"/>
      <c r="H117"/>
      <c r="I117"/>
      <c r="J117"/>
      <c r="K117"/>
      <c r="L117"/>
      <c r="M117"/>
      <c r="N117"/>
      <c r="O117"/>
      <c r="P117"/>
      <c r="Q117"/>
      <c r="R117"/>
      <c r="S117"/>
      <c r="T117"/>
      <c r="U117"/>
      <c r="V117"/>
      <c r="W117"/>
      <c r="X117"/>
    </row>
    <row r="118" spans="1:24" s="44" customFormat="1" ht="13.9" customHeight="1" x14ac:dyDescent="0.25">
      <c r="A118"/>
      <c r="B118"/>
      <c r="C118"/>
      <c r="D118"/>
      <c r="E118"/>
      <c r="F118"/>
      <c r="G118"/>
      <c r="H118"/>
      <c r="I118"/>
      <c r="J118"/>
      <c r="K118"/>
      <c r="L118"/>
      <c r="M118"/>
      <c r="N118"/>
      <c r="O118"/>
      <c r="P118"/>
      <c r="Q118"/>
      <c r="R118"/>
      <c r="S118"/>
      <c r="T118"/>
      <c r="U118"/>
      <c r="V118"/>
      <c r="W118"/>
      <c r="X118"/>
    </row>
    <row r="119" spans="1:24" ht="13.9" customHeight="1" x14ac:dyDescent="0.25">
      <c r="A119"/>
      <c r="B119"/>
      <c r="C119"/>
      <c r="D119"/>
      <c r="E119"/>
      <c r="F119"/>
      <c r="G119"/>
      <c r="H119"/>
      <c r="I119"/>
      <c r="J119"/>
      <c r="K119"/>
      <c r="L119"/>
      <c r="M119"/>
      <c r="N119"/>
      <c r="O119"/>
      <c r="P119"/>
      <c r="Q119"/>
      <c r="R119"/>
      <c r="S119"/>
      <c r="T119"/>
      <c r="U119"/>
      <c r="V119"/>
      <c r="W119"/>
      <c r="X119"/>
    </row>
    <row r="120" spans="1:24" s="44" customFormat="1" ht="13.9" customHeight="1" x14ac:dyDescent="0.25">
      <c r="A120"/>
      <c r="B120"/>
      <c r="C120"/>
      <c r="D120"/>
      <c r="E120"/>
      <c r="F120"/>
      <c r="G120"/>
      <c r="H120"/>
      <c r="I120"/>
      <c r="J120"/>
      <c r="K120"/>
      <c r="L120"/>
      <c r="M120"/>
      <c r="N120"/>
      <c r="O120"/>
      <c r="P120"/>
      <c r="Q120"/>
      <c r="R120"/>
      <c r="S120"/>
      <c r="T120"/>
      <c r="U120"/>
      <c r="V120"/>
      <c r="W120"/>
      <c r="X120"/>
    </row>
    <row r="121" spans="1:24" ht="13.9" customHeight="1" x14ac:dyDescent="0.25">
      <c r="A121"/>
      <c r="B121"/>
      <c r="C121"/>
      <c r="D121"/>
      <c r="E121"/>
      <c r="F121"/>
      <c r="G121"/>
      <c r="H121"/>
      <c r="I121"/>
      <c r="J121"/>
      <c r="K121"/>
      <c r="L121"/>
      <c r="M121"/>
      <c r="N121"/>
      <c r="O121"/>
      <c r="P121"/>
      <c r="Q121"/>
      <c r="R121"/>
      <c r="S121"/>
      <c r="T121"/>
      <c r="U121"/>
      <c r="V121"/>
      <c r="W121"/>
      <c r="X121"/>
    </row>
    <row r="122" spans="1:24" s="44" customFormat="1" ht="13.9" customHeight="1" x14ac:dyDescent="0.25">
      <c r="A122"/>
      <c r="B122"/>
      <c r="C122"/>
      <c r="D122"/>
      <c r="E122"/>
      <c r="F122"/>
      <c r="G122"/>
      <c r="H122"/>
      <c r="I122"/>
      <c r="J122"/>
      <c r="K122"/>
      <c r="L122"/>
      <c r="M122"/>
      <c r="N122"/>
      <c r="O122"/>
      <c r="P122"/>
      <c r="Q122"/>
      <c r="R122"/>
      <c r="S122"/>
      <c r="T122"/>
      <c r="U122"/>
      <c r="V122"/>
      <c r="W122"/>
      <c r="X122"/>
    </row>
    <row r="123" spans="1:24" ht="13.9" customHeight="1" x14ac:dyDescent="0.25">
      <c r="A123"/>
      <c r="B123"/>
      <c r="C123"/>
      <c r="D123"/>
      <c r="E123"/>
      <c r="F123"/>
      <c r="G123"/>
      <c r="H123"/>
      <c r="I123"/>
      <c r="J123"/>
      <c r="K123"/>
      <c r="L123"/>
      <c r="M123"/>
      <c r="N123"/>
      <c r="O123"/>
      <c r="P123"/>
      <c r="Q123"/>
      <c r="R123"/>
      <c r="S123"/>
      <c r="T123"/>
      <c r="U123"/>
      <c r="V123"/>
      <c r="W123"/>
      <c r="X123"/>
    </row>
    <row r="124" spans="1:24" s="44" customFormat="1" ht="13.9" customHeight="1" x14ac:dyDescent="0.25">
      <c r="A124"/>
      <c r="B124"/>
      <c r="C124"/>
      <c r="D124"/>
      <c r="E124"/>
      <c r="F124"/>
      <c r="G124"/>
      <c r="H124"/>
      <c r="I124"/>
      <c r="J124"/>
      <c r="K124"/>
      <c r="L124"/>
      <c r="M124"/>
      <c r="N124"/>
      <c r="O124"/>
      <c r="P124"/>
      <c r="Q124"/>
      <c r="R124"/>
      <c r="S124"/>
      <c r="T124"/>
      <c r="U124"/>
      <c r="V124"/>
      <c r="W124"/>
      <c r="X124"/>
    </row>
    <row r="125" spans="1:24" ht="13.9" customHeight="1" x14ac:dyDescent="0.25">
      <c r="A125"/>
      <c r="B125"/>
      <c r="C125"/>
      <c r="D125"/>
      <c r="E125"/>
      <c r="F125"/>
      <c r="G125"/>
      <c r="H125"/>
      <c r="I125"/>
      <c r="J125"/>
      <c r="K125"/>
      <c r="L125"/>
      <c r="M125"/>
      <c r="N125"/>
      <c r="O125"/>
      <c r="P125"/>
      <c r="Q125"/>
      <c r="R125"/>
      <c r="S125"/>
      <c r="T125"/>
      <c r="U125"/>
      <c r="V125"/>
      <c r="W125"/>
      <c r="X125"/>
    </row>
    <row r="126" spans="1:24" s="44" customFormat="1" ht="13.9" customHeight="1" x14ac:dyDescent="0.25">
      <c r="A126"/>
      <c r="B126"/>
      <c r="C126"/>
      <c r="D126"/>
      <c r="E126"/>
      <c r="F126"/>
      <c r="G126"/>
      <c r="H126"/>
      <c r="I126"/>
      <c r="J126"/>
      <c r="K126"/>
      <c r="L126"/>
      <c r="M126"/>
      <c r="N126"/>
      <c r="O126"/>
      <c r="P126"/>
      <c r="Q126"/>
      <c r="R126"/>
      <c r="S126"/>
      <c r="T126"/>
      <c r="U126"/>
      <c r="V126"/>
      <c r="W126"/>
      <c r="X126"/>
    </row>
    <row r="127" spans="1:24" ht="13.9" customHeight="1" x14ac:dyDescent="0.25">
      <c r="A127"/>
      <c r="B127"/>
      <c r="C127"/>
      <c r="D127"/>
      <c r="E127"/>
      <c r="F127"/>
      <c r="G127"/>
      <c r="H127"/>
      <c r="I127"/>
      <c r="J127"/>
      <c r="K127"/>
      <c r="L127"/>
      <c r="M127"/>
      <c r="N127"/>
      <c r="O127"/>
      <c r="P127"/>
      <c r="Q127"/>
      <c r="R127"/>
      <c r="S127"/>
      <c r="T127"/>
      <c r="U127"/>
      <c r="V127"/>
      <c r="W127"/>
      <c r="X127"/>
    </row>
    <row r="128" spans="1:24" s="44" customFormat="1" ht="13.9" customHeight="1" x14ac:dyDescent="0.25">
      <c r="A128"/>
      <c r="B128"/>
      <c r="C128"/>
      <c r="D128"/>
      <c r="E128"/>
      <c r="F128"/>
      <c r="G128"/>
      <c r="H128"/>
      <c r="I128"/>
      <c r="J128"/>
      <c r="K128"/>
      <c r="L128"/>
      <c r="M128"/>
      <c r="N128"/>
      <c r="O128"/>
      <c r="P128"/>
      <c r="Q128"/>
      <c r="R128"/>
      <c r="S128"/>
      <c r="T128"/>
      <c r="U128"/>
      <c r="V128"/>
      <c r="W128"/>
      <c r="X128"/>
    </row>
    <row r="129" spans="1:24" ht="13.9" customHeight="1" x14ac:dyDescent="0.25">
      <c r="A129"/>
      <c r="B129"/>
      <c r="C129"/>
      <c r="D129"/>
      <c r="E129"/>
      <c r="F129"/>
      <c r="G129"/>
      <c r="H129"/>
      <c r="I129"/>
      <c r="J129"/>
      <c r="K129"/>
      <c r="L129"/>
      <c r="M129"/>
      <c r="N129"/>
      <c r="O129"/>
      <c r="P129"/>
      <c r="Q129"/>
      <c r="R129"/>
      <c r="S129"/>
      <c r="T129"/>
      <c r="U129"/>
      <c r="V129"/>
      <c r="W129"/>
      <c r="X129"/>
    </row>
    <row r="130" spans="1:24" s="44" customFormat="1" ht="13.9" customHeight="1" x14ac:dyDescent="0.25">
      <c r="A130"/>
      <c r="B130"/>
      <c r="C130"/>
      <c r="D130"/>
      <c r="E130"/>
      <c r="F130"/>
      <c r="G130"/>
      <c r="H130"/>
      <c r="I130"/>
      <c r="J130"/>
      <c r="K130"/>
      <c r="L130"/>
      <c r="M130"/>
      <c r="N130"/>
      <c r="O130"/>
      <c r="P130"/>
      <c r="Q130"/>
      <c r="R130"/>
      <c r="S130"/>
      <c r="T130"/>
      <c r="U130"/>
      <c r="V130"/>
      <c r="W130"/>
      <c r="X130"/>
    </row>
    <row r="131" spans="1:24" ht="13.9" customHeight="1" x14ac:dyDescent="0.25">
      <c r="A131"/>
      <c r="B131"/>
      <c r="C131"/>
      <c r="D131"/>
      <c r="E131"/>
      <c r="F131"/>
      <c r="G131"/>
      <c r="H131"/>
      <c r="I131"/>
      <c r="J131"/>
      <c r="K131"/>
      <c r="L131"/>
      <c r="M131"/>
      <c r="N131"/>
      <c r="O131"/>
      <c r="P131"/>
      <c r="Q131"/>
      <c r="R131"/>
      <c r="S131"/>
      <c r="T131"/>
      <c r="U131"/>
      <c r="V131"/>
      <c r="W131"/>
      <c r="X131"/>
    </row>
    <row r="132" spans="1:24" s="44" customFormat="1" ht="13.9" customHeight="1" x14ac:dyDescent="0.25">
      <c r="A132"/>
      <c r="B132"/>
      <c r="C132"/>
      <c r="D132"/>
      <c r="E132"/>
      <c r="F132"/>
      <c r="G132"/>
      <c r="H132"/>
      <c r="I132"/>
      <c r="J132"/>
      <c r="K132"/>
      <c r="L132"/>
      <c r="M132"/>
      <c r="N132"/>
      <c r="O132"/>
      <c r="P132"/>
      <c r="Q132"/>
      <c r="R132"/>
      <c r="S132"/>
      <c r="T132"/>
      <c r="U132"/>
      <c r="V132"/>
      <c r="W132"/>
      <c r="X132"/>
    </row>
    <row r="133" spans="1:24" ht="13.9" customHeight="1" x14ac:dyDescent="0.25">
      <c r="A133"/>
      <c r="B133"/>
      <c r="C133"/>
      <c r="D133"/>
      <c r="E133"/>
      <c r="F133"/>
      <c r="G133"/>
      <c r="H133"/>
      <c r="I133"/>
      <c r="J133"/>
      <c r="K133"/>
      <c r="L133"/>
      <c r="M133"/>
      <c r="N133"/>
      <c r="O133"/>
      <c r="P133"/>
      <c r="Q133"/>
      <c r="R133"/>
      <c r="S133"/>
      <c r="T133"/>
      <c r="U133"/>
      <c r="V133"/>
      <c r="W133"/>
      <c r="X133"/>
    </row>
    <row r="134" spans="1:24" s="44" customFormat="1" ht="13.9" customHeight="1" x14ac:dyDescent="0.25">
      <c r="A134"/>
      <c r="B134"/>
      <c r="C134"/>
      <c r="D134"/>
      <c r="E134"/>
      <c r="F134"/>
      <c r="G134"/>
      <c r="H134"/>
      <c r="I134"/>
      <c r="J134"/>
      <c r="K134"/>
      <c r="L134"/>
      <c r="M134"/>
      <c r="N134"/>
      <c r="O134"/>
      <c r="P134"/>
      <c r="Q134"/>
      <c r="R134"/>
      <c r="S134"/>
      <c r="T134"/>
      <c r="U134"/>
      <c r="V134"/>
      <c r="W134"/>
      <c r="X134"/>
    </row>
    <row r="135" spans="1:24" ht="13.9" customHeight="1" x14ac:dyDescent="0.25">
      <c r="A135"/>
      <c r="B135"/>
      <c r="C135"/>
      <c r="D135"/>
      <c r="E135"/>
      <c r="F135"/>
      <c r="G135"/>
      <c r="H135"/>
      <c r="I135"/>
      <c r="J135"/>
      <c r="K135"/>
      <c r="L135"/>
      <c r="M135"/>
      <c r="N135"/>
      <c r="O135"/>
      <c r="P135"/>
      <c r="Q135"/>
      <c r="R135"/>
      <c r="S135"/>
      <c r="T135"/>
      <c r="U135"/>
      <c r="V135"/>
      <c r="W135"/>
      <c r="X135"/>
    </row>
    <row r="136" spans="1:24" s="44" customFormat="1" ht="13.9" customHeight="1" x14ac:dyDescent="0.25">
      <c r="A136"/>
      <c r="B136"/>
      <c r="C136"/>
      <c r="D136"/>
      <c r="E136"/>
      <c r="F136"/>
      <c r="G136"/>
      <c r="H136"/>
      <c r="I136"/>
      <c r="J136"/>
      <c r="K136"/>
      <c r="L136"/>
      <c r="M136"/>
      <c r="N136"/>
      <c r="O136"/>
      <c r="P136"/>
      <c r="Q136"/>
      <c r="R136"/>
      <c r="S136"/>
      <c r="T136"/>
      <c r="U136"/>
      <c r="V136"/>
      <c r="W136"/>
      <c r="X136"/>
    </row>
    <row r="137" spans="1:24" ht="13.9" customHeight="1" x14ac:dyDescent="0.25">
      <c r="A137"/>
      <c r="B137"/>
      <c r="C137"/>
      <c r="D137"/>
      <c r="E137"/>
      <c r="F137"/>
      <c r="G137"/>
      <c r="H137"/>
      <c r="I137"/>
      <c r="J137"/>
      <c r="K137"/>
      <c r="L137"/>
      <c r="M137"/>
      <c r="N137"/>
      <c r="O137"/>
      <c r="P137"/>
      <c r="Q137"/>
      <c r="R137"/>
      <c r="S137"/>
      <c r="T137"/>
      <c r="U137"/>
      <c r="V137"/>
      <c r="W137"/>
      <c r="X137"/>
    </row>
    <row r="138" spans="1:24" ht="13.9" customHeight="1" x14ac:dyDescent="0.25">
      <c r="A138"/>
      <c r="B138"/>
      <c r="C138"/>
      <c r="D138"/>
      <c r="E138"/>
      <c r="F138"/>
      <c r="G138"/>
      <c r="H138"/>
      <c r="I138"/>
      <c r="J138"/>
      <c r="K138"/>
      <c r="L138"/>
      <c r="M138"/>
      <c r="N138"/>
      <c r="O138"/>
      <c r="P138"/>
      <c r="Q138"/>
      <c r="R138"/>
      <c r="S138"/>
      <c r="T138"/>
      <c r="U138"/>
      <c r="V138"/>
      <c r="W138"/>
      <c r="X138"/>
    </row>
    <row r="139" spans="1:24" s="44" customFormat="1" ht="13.9" customHeight="1" x14ac:dyDescent="0.25">
      <c r="A139"/>
      <c r="B139"/>
      <c r="C139"/>
      <c r="D139"/>
      <c r="E139"/>
      <c r="F139"/>
      <c r="G139"/>
      <c r="H139"/>
      <c r="I139"/>
      <c r="J139"/>
      <c r="K139"/>
      <c r="L139"/>
      <c r="M139"/>
      <c r="N139"/>
      <c r="O139"/>
      <c r="P139"/>
      <c r="Q139"/>
      <c r="R139"/>
      <c r="S139"/>
      <c r="T139"/>
      <c r="U139"/>
      <c r="V139"/>
      <c r="W139"/>
      <c r="X139"/>
    </row>
    <row r="140" spans="1:24" ht="13.9" customHeight="1" x14ac:dyDescent="0.25">
      <c r="A140"/>
      <c r="B140"/>
      <c r="C140"/>
      <c r="D140"/>
      <c r="E140"/>
      <c r="F140"/>
      <c r="G140"/>
      <c r="H140"/>
      <c r="I140"/>
      <c r="J140"/>
      <c r="K140"/>
      <c r="L140"/>
      <c r="M140"/>
      <c r="N140"/>
      <c r="O140"/>
      <c r="P140"/>
      <c r="Q140"/>
      <c r="R140"/>
      <c r="S140"/>
      <c r="T140"/>
      <c r="U140"/>
      <c r="V140"/>
      <c r="W140"/>
      <c r="X140"/>
    </row>
    <row r="141" spans="1:24" s="44" customFormat="1" ht="13.9" customHeight="1" x14ac:dyDescent="0.25">
      <c r="A141"/>
      <c r="B141"/>
      <c r="C141"/>
      <c r="D141"/>
      <c r="E141"/>
      <c r="F141"/>
      <c r="G141"/>
      <c r="H141"/>
      <c r="I141"/>
      <c r="J141"/>
      <c r="K141"/>
      <c r="L141"/>
      <c r="M141"/>
      <c r="N141"/>
      <c r="O141"/>
      <c r="P141"/>
      <c r="Q141"/>
      <c r="R141"/>
      <c r="S141"/>
      <c r="T141"/>
      <c r="U141"/>
      <c r="V141"/>
      <c r="W141"/>
      <c r="X141"/>
    </row>
    <row r="142" spans="1:24" ht="13.9" customHeight="1" x14ac:dyDescent="0.25">
      <c r="A142"/>
      <c r="B142"/>
      <c r="C142"/>
      <c r="D142"/>
      <c r="E142"/>
      <c r="F142"/>
      <c r="G142"/>
      <c r="H142"/>
      <c r="I142"/>
      <c r="J142"/>
      <c r="K142"/>
      <c r="L142"/>
      <c r="M142"/>
      <c r="N142"/>
      <c r="O142"/>
      <c r="P142"/>
      <c r="Q142"/>
      <c r="R142"/>
      <c r="S142"/>
      <c r="T142"/>
      <c r="U142"/>
      <c r="V142"/>
      <c r="W142"/>
      <c r="X142"/>
    </row>
    <row r="143" spans="1:24" s="44" customFormat="1" ht="13.9" customHeight="1" x14ac:dyDescent="0.25">
      <c r="A143"/>
      <c r="B143"/>
      <c r="C143"/>
      <c r="D143"/>
      <c r="E143"/>
      <c r="F143"/>
      <c r="G143"/>
      <c r="H143"/>
      <c r="I143"/>
      <c r="J143"/>
      <c r="K143"/>
      <c r="L143"/>
      <c r="M143"/>
      <c r="N143"/>
      <c r="O143"/>
      <c r="P143"/>
      <c r="Q143"/>
      <c r="R143"/>
      <c r="S143"/>
      <c r="T143"/>
      <c r="U143"/>
      <c r="V143"/>
      <c r="W143"/>
      <c r="X143"/>
    </row>
    <row r="144" spans="1:24" ht="13.9" customHeight="1" x14ac:dyDescent="0.25">
      <c r="A144"/>
      <c r="B144"/>
      <c r="C144"/>
      <c r="D144"/>
      <c r="E144"/>
      <c r="F144"/>
      <c r="G144"/>
      <c r="H144"/>
      <c r="I144"/>
      <c r="J144"/>
      <c r="K144"/>
      <c r="L144"/>
      <c r="M144"/>
      <c r="N144"/>
      <c r="O144"/>
      <c r="P144"/>
      <c r="Q144"/>
      <c r="R144"/>
      <c r="S144"/>
      <c r="T144"/>
      <c r="U144"/>
      <c r="V144"/>
      <c r="W144"/>
      <c r="X144"/>
    </row>
    <row r="145" spans="1:24" s="44" customFormat="1" ht="13.9" customHeight="1" x14ac:dyDescent="0.25">
      <c r="A145"/>
      <c r="B145"/>
      <c r="C145"/>
      <c r="D145"/>
      <c r="E145"/>
      <c r="F145"/>
      <c r="G145"/>
      <c r="H145"/>
      <c r="I145"/>
      <c r="J145"/>
      <c r="K145"/>
      <c r="L145"/>
      <c r="M145"/>
      <c r="N145"/>
      <c r="O145"/>
      <c r="P145"/>
      <c r="Q145"/>
      <c r="R145"/>
      <c r="S145"/>
      <c r="T145"/>
      <c r="U145"/>
      <c r="V145"/>
      <c r="W145"/>
      <c r="X145"/>
    </row>
    <row r="146" spans="1:24" ht="13.9" customHeight="1" x14ac:dyDescent="0.25">
      <c r="A146"/>
      <c r="B146"/>
      <c r="C146"/>
      <c r="D146"/>
      <c r="E146"/>
      <c r="F146"/>
      <c r="G146"/>
      <c r="H146"/>
      <c r="I146"/>
      <c r="J146"/>
      <c r="K146"/>
      <c r="L146"/>
      <c r="M146"/>
      <c r="N146"/>
      <c r="O146"/>
      <c r="P146"/>
      <c r="Q146"/>
      <c r="R146"/>
      <c r="S146"/>
      <c r="T146"/>
      <c r="U146"/>
      <c r="V146"/>
      <c r="W146"/>
      <c r="X146"/>
    </row>
    <row r="147" spans="1:24" s="44" customFormat="1" ht="13.9" customHeight="1" x14ac:dyDescent="0.25">
      <c r="A147"/>
      <c r="B147"/>
      <c r="C147"/>
      <c r="D147"/>
      <c r="E147"/>
      <c r="F147"/>
      <c r="G147"/>
      <c r="H147"/>
      <c r="I147"/>
      <c r="J147"/>
      <c r="K147"/>
      <c r="L147"/>
      <c r="M147"/>
      <c r="N147"/>
      <c r="O147"/>
      <c r="P147"/>
      <c r="Q147"/>
      <c r="R147"/>
      <c r="S147"/>
      <c r="T147"/>
      <c r="U147"/>
      <c r="V147"/>
      <c r="W147"/>
      <c r="X147"/>
    </row>
    <row r="148" spans="1:24" ht="13.9" customHeight="1" x14ac:dyDescent="0.25">
      <c r="A148"/>
      <c r="B148"/>
      <c r="C148"/>
      <c r="D148"/>
      <c r="E148"/>
      <c r="F148"/>
      <c r="G148"/>
      <c r="H148"/>
      <c r="I148"/>
      <c r="J148"/>
      <c r="K148"/>
      <c r="L148"/>
      <c r="M148"/>
      <c r="N148"/>
      <c r="O148"/>
      <c r="P148"/>
      <c r="Q148"/>
      <c r="R148"/>
      <c r="S148"/>
      <c r="T148"/>
      <c r="U148"/>
      <c r="V148"/>
      <c r="W148"/>
      <c r="X148"/>
    </row>
    <row r="149" spans="1:24" s="44" customFormat="1" ht="13.9" customHeight="1" x14ac:dyDescent="0.25">
      <c r="A149"/>
      <c r="B149"/>
      <c r="C149"/>
      <c r="D149"/>
      <c r="E149"/>
      <c r="F149"/>
      <c r="G149"/>
      <c r="H149"/>
      <c r="I149"/>
      <c r="J149"/>
      <c r="K149"/>
      <c r="L149"/>
      <c r="M149"/>
      <c r="N149"/>
      <c r="O149"/>
      <c r="P149"/>
      <c r="Q149"/>
      <c r="R149"/>
      <c r="S149"/>
      <c r="T149"/>
      <c r="U149"/>
      <c r="V149"/>
      <c r="W149"/>
      <c r="X149"/>
    </row>
    <row r="150" spans="1:24" ht="13.9" customHeight="1" x14ac:dyDescent="0.25">
      <c r="A150"/>
      <c r="B150"/>
      <c r="C150"/>
      <c r="D150"/>
      <c r="E150"/>
      <c r="F150"/>
      <c r="G150"/>
      <c r="H150"/>
      <c r="I150"/>
      <c r="J150"/>
      <c r="K150"/>
      <c r="L150"/>
      <c r="M150"/>
      <c r="N150"/>
      <c r="O150"/>
      <c r="P150"/>
      <c r="Q150"/>
      <c r="R150"/>
      <c r="S150"/>
      <c r="T150"/>
      <c r="U150"/>
      <c r="V150"/>
      <c r="W150"/>
      <c r="X150"/>
    </row>
    <row r="151" spans="1:24" s="44" customFormat="1" ht="13.9" customHeight="1" x14ac:dyDescent="0.25">
      <c r="A151"/>
      <c r="B151"/>
      <c r="C151"/>
      <c r="D151"/>
      <c r="E151"/>
      <c r="F151"/>
      <c r="G151"/>
      <c r="H151"/>
      <c r="I151"/>
      <c r="J151"/>
      <c r="K151"/>
      <c r="L151"/>
      <c r="M151"/>
      <c r="N151"/>
      <c r="O151"/>
      <c r="P151"/>
      <c r="Q151"/>
      <c r="R151"/>
      <c r="S151"/>
      <c r="T151"/>
      <c r="U151"/>
      <c r="V151"/>
      <c r="W151"/>
      <c r="X151"/>
    </row>
    <row r="152" spans="1:24" ht="13.9" customHeight="1" x14ac:dyDescent="0.25">
      <c r="A152"/>
      <c r="B152"/>
      <c r="C152"/>
      <c r="D152"/>
      <c r="E152"/>
      <c r="F152"/>
      <c r="G152"/>
      <c r="H152"/>
      <c r="I152"/>
      <c r="J152"/>
      <c r="K152"/>
      <c r="L152"/>
      <c r="M152"/>
      <c r="N152"/>
      <c r="O152"/>
      <c r="P152"/>
      <c r="Q152"/>
      <c r="R152"/>
      <c r="S152"/>
      <c r="T152"/>
      <c r="U152"/>
      <c r="V152"/>
      <c r="W152"/>
      <c r="X152"/>
    </row>
    <row r="153" spans="1:24" s="44" customFormat="1" ht="13.9" customHeight="1" x14ac:dyDescent="0.25">
      <c r="A153"/>
      <c r="B153"/>
      <c r="C153"/>
      <c r="D153"/>
      <c r="E153"/>
      <c r="F153"/>
      <c r="G153"/>
      <c r="H153"/>
      <c r="I153"/>
      <c r="J153"/>
      <c r="K153"/>
      <c r="L153"/>
      <c r="M153"/>
      <c r="N153"/>
      <c r="O153"/>
      <c r="P153"/>
      <c r="Q153"/>
      <c r="R153"/>
      <c r="S153"/>
      <c r="T153"/>
      <c r="U153"/>
      <c r="V153"/>
      <c r="W153"/>
      <c r="X153"/>
    </row>
    <row r="154" spans="1:24" ht="13.9" customHeight="1" x14ac:dyDescent="0.25">
      <c r="A154"/>
      <c r="B154"/>
      <c r="C154"/>
      <c r="D154"/>
      <c r="E154"/>
      <c r="F154"/>
      <c r="G154"/>
      <c r="H154"/>
      <c r="I154"/>
      <c r="J154"/>
      <c r="K154"/>
      <c r="L154"/>
      <c r="M154"/>
      <c r="N154"/>
      <c r="O154"/>
      <c r="P154"/>
      <c r="Q154"/>
      <c r="R154"/>
      <c r="S154"/>
      <c r="T154"/>
      <c r="U154"/>
      <c r="V154"/>
      <c r="W154"/>
      <c r="X154"/>
    </row>
    <row r="155" spans="1:24" s="44" customFormat="1" ht="13.9" customHeight="1" x14ac:dyDescent="0.25">
      <c r="A155"/>
      <c r="B155"/>
      <c r="C155"/>
      <c r="D155"/>
      <c r="E155"/>
      <c r="F155"/>
      <c r="G155"/>
      <c r="H155"/>
      <c r="I155"/>
      <c r="J155"/>
      <c r="K155"/>
      <c r="L155"/>
      <c r="M155"/>
      <c r="N155"/>
      <c r="O155"/>
      <c r="P155"/>
      <c r="Q155"/>
      <c r="R155"/>
      <c r="S155"/>
      <c r="T155"/>
      <c r="U155"/>
      <c r="V155"/>
      <c r="W155"/>
      <c r="X155"/>
    </row>
    <row r="156" spans="1:24" ht="13.9" customHeight="1" x14ac:dyDescent="0.25">
      <c r="A156"/>
      <c r="B156"/>
      <c r="C156"/>
      <c r="D156"/>
      <c r="E156"/>
      <c r="F156"/>
      <c r="G156"/>
      <c r="H156"/>
      <c r="I156"/>
      <c r="J156"/>
      <c r="K156"/>
      <c r="L156"/>
      <c r="M156"/>
      <c r="N156"/>
      <c r="O156"/>
      <c r="P156"/>
      <c r="Q156"/>
      <c r="R156"/>
      <c r="S156"/>
      <c r="T156"/>
      <c r="U156"/>
      <c r="V156"/>
      <c r="W156"/>
      <c r="X156"/>
    </row>
    <row r="157" spans="1:24" s="44" customFormat="1" ht="13.9" customHeight="1" x14ac:dyDescent="0.25">
      <c r="A157"/>
      <c r="B157"/>
      <c r="C157"/>
      <c r="D157"/>
      <c r="E157"/>
      <c r="F157"/>
      <c r="G157"/>
      <c r="H157"/>
      <c r="I157"/>
      <c r="J157"/>
      <c r="K157"/>
      <c r="L157"/>
      <c r="M157"/>
      <c r="N157"/>
      <c r="O157"/>
      <c r="P157"/>
      <c r="Q157"/>
      <c r="R157"/>
      <c r="S157"/>
      <c r="T157"/>
      <c r="U157"/>
      <c r="V157"/>
      <c r="W157"/>
      <c r="X157"/>
    </row>
    <row r="158" spans="1:24" ht="13.9" customHeight="1" x14ac:dyDescent="0.25">
      <c r="A158"/>
      <c r="B158"/>
      <c r="C158"/>
      <c r="D158"/>
      <c r="E158"/>
      <c r="F158"/>
      <c r="G158"/>
      <c r="H158"/>
      <c r="I158"/>
      <c r="J158"/>
      <c r="K158"/>
      <c r="L158"/>
      <c r="M158"/>
      <c r="N158"/>
      <c r="O158"/>
      <c r="P158"/>
      <c r="Q158"/>
      <c r="R158"/>
      <c r="S158"/>
      <c r="T158"/>
      <c r="U158"/>
      <c r="V158"/>
      <c r="W158"/>
      <c r="X158"/>
    </row>
    <row r="159" spans="1:24" s="44" customFormat="1" ht="13.9" customHeight="1" x14ac:dyDescent="0.25">
      <c r="A159"/>
      <c r="B159"/>
      <c r="C159"/>
      <c r="D159"/>
      <c r="E159"/>
      <c r="F159"/>
      <c r="G159"/>
      <c r="H159"/>
      <c r="I159"/>
      <c r="J159"/>
      <c r="K159"/>
      <c r="L159"/>
      <c r="M159"/>
      <c r="N159"/>
      <c r="O159"/>
      <c r="P159"/>
      <c r="Q159"/>
      <c r="R159"/>
      <c r="S159"/>
      <c r="T159"/>
      <c r="U159"/>
      <c r="V159"/>
      <c r="W159"/>
      <c r="X159"/>
    </row>
    <row r="160" spans="1:24" ht="13.9" customHeight="1" x14ac:dyDescent="0.25">
      <c r="A160"/>
      <c r="B160"/>
      <c r="C160"/>
      <c r="D160"/>
      <c r="E160"/>
      <c r="F160"/>
      <c r="G160"/>
      <c r="H160"/>
      <c r="I160"/>
      <c r="J160"/>
      <c r="K160"/>
      <c r="L160"/>
      <c r="M160"/>
      <c r="N160"/>
      <c r="O160"/>
      <c r="P160"/>
      <c r="Q160"/>
      <c r="R160"/>
      <c r="S160"/>
      <c r="T160"/>
      <c r="U160"/>
      <c r="V160"/>
      <c r="W160"/>
      <c r="X160"/>
    </row>
    <row r="161" spans="1:24" ht="13.9" customHeight="1" x14ac:dyDescent="0.25">
      <c r="A161"/>
      <c r="B161"/>
      <c r="C161"/>
      <c r="D161"/>
      <c r="E161"/>
      <c r="F161"/>
      <c r="G161"/>
      <c r="H161"/>
      <c r="I161"/>
      <c r="J161"/>
      <c r="K161"/>
      <c r="L161"/>
      <c r="M161"/>
      <c r="N161"/>
      <c r="O161"/>
      <c r="P161"/>
      <c r="Q161"/>
      <c r="R161"/>
      <c r="S161"/>
      <c r="T161"/>
      <c r="U161"/>
      <c r="V161"/>
      <c r="W161"/>
      <c r="X161"/>
    </row>
    <row r="162" spans="1:24" s="44" customFormat="1" ht="13.9" customHeight="1" x14ac:dyDescent="0.25">
      <c r="A162"/>
      <c r="B162"/>
      <c r="C162"/>
      <c r="D162"/>
      <c r="E162"/>
      <c r="F162"/>
      <c r="G162"/>
      <c r="H162"/>
      <c r="I162"/>
      <c r="J162"/>
      <c r="K162"/>
      <c r="L162"/>
      <c r="M162"/>
      <c r="N162"/>
      <c r="O162"/>
      <c r="P162"/>
      <c r="Q162"/>
      <c r="R162"/>
      <c r="S162"/>
      <c r="T162"/>
      <c r="U162"/>
      <c r="V162"/>
      <c r="W162"/>
      <c r="X162"/>
    </row>
    <row r="163" spans="1:24" ht="13.9" customHeight="1" x14ac:dyDescent="0.25">
      <c r="A163"/>
      <c r="B163"/>
      <c r="C163"/>
      <c r="D163"/>
      <c r="E163"/>
      <c r="F163"/>
      <c r="G163"/>
      <c r="H163"/>
      <c r="I163"/>
      <c r="J163"/>
      <c r="K163"/>
      <c r="L163"/>
      <c r="M163"/>
      <c r="N163"/>
      <c r="O163"/>
      <c r="P163"/>
      <c r="Q163"/>
      <c r="R163"/>
      <c r="S163"/>
      <c r="T163"/>
      <c r="U163"/>
      <c r="V163"/>
      <c r="W163"/>
      <c r="X163"/>
    </row>
    <row r="164" spans="1:24" s="44" customFormat="1" ht="13.9" customHeight="1" x14ac:dyDescent="0.25">
      <c r="A164"/>
      <c r="B164"/>
      <c r="C164"/>
      <c r="D164"/>
      <c r="E164"/>
      <c r="F164"/>
      <c r="G164"/>
      <c r="H164"/>
      <c r="I164"/>
      <c r="J164"/>
      <c r="K164"/>
      <c r="L164"/>
      <c r="M164"/>
      <c r="N164"/>
      <c r="O164"/>
      <c r="P164"/>
      <c r="Q164"/>
      <c r="R164"/>
      <c r="S164"/>
      <c r="T164"/>
      <c r="U164"/>
      <c r="V164"/>
      <c r="W164"/>
      <c r="X164"/>
    </row>
    <row r="165" spans="1:24" ht="13.9" customHeight="1" x14ac:dyDescent="0.25">
      <c r="A165"/>
      <c r="B165"/>
      <c r="C165"/>
      <c r="D165"/>
      <c r="E165"/>
      <c r="F165"/>
      <c r="G165"/>
      <c r="H165"/>
      <c r="I165"/>
      <c r="J165"/>
      <c r="K165"/>
      <c r="L165"/>
      <c r="M165"/>
      <c r="N165"/>
      <c r="O165"/>
      <c r="P165"/>
      <c r="Q165"/>
      <c r="R165"/>
      <c r="S165"/>
      <c r="T165"/>
      <c r="U165"/>
      <c r="V165"/>
      <c r="W165"/>
      <c r="X165"/>
    </row>
    <row r="166" spans="1:24" s="44" customFormat="1" ht="13.9" customHeight="1" x14ac:dyDescent="0.25">
      <c r="A166"/>
      <c r="B166"/>
      <c r="C166"/>
      <c r="D166"/>
      <c r="E166"/>
      <c r="F166"/>
      <c r="G166"/>
      <c r="H166"/>
      <c r="I166"/>
      <c r="J166"/>
      <c r="K166"/>
      <c r="L166"/>
      <c r="M166"/>
      <c r="N166"/>
      <c r="O166"/>
      <c r="P166"/>
      <c r="Q166"/>
      <c r="R166"/>
      <c r="S166"/>
      <c r="T166"/>
      <c r="U166"/>
      <c r="V166"/>
      <c r="W166"/>
      <c r="X166"/>
    </row>
    <row r="167" spans="1:24" ht="13.9" customHeight="1" x14ac:dyDescent="0.25">
      <c r="A167"/>
      <c r="B167"/>
      <c r="C167"/>
      <c r="D167"/>
      <c r="E167"/>
      <c r="F167"/>
      <c r="G167"/>
      <c r="H167"/>
      <c r="I167"/>
      <c r="J167"/>
      <c r="K167"/>
      <c r="L167"/>
      <c r="M167"/>
      <c r="N167"/>
      <c r="O167"/>
      <c r="P167"/>
      <c r="Q167"/>
      <c r="R167"/>
      <c r="S167"/>
      <c r="T167"/>
      <c r="U167"/>
      <c r="V167"/>
      <c r="W167"/>
      <c r="X167"/>
    </row>
    <row r="168" spans="1:24" s="44" customFormat="1" ht="13.9" customHeight="1" x14ac:dyDescent="0.25">
      <c r="A168"/>
      <c r="B168"/>
      <c r="C168"/>
      <c r="D168"/>
      <c r="E168"/>
      <c r="F168"/>
      <c r="G168"/>
      <c r="H168"/>
      <c r="I168"/>
      <c r="J168"/>
      <c r="K168"/>
      <c r="L168"/>
      <c r="M168"/>
      <c r="N168"/>
      <c r="O168"/>
      <c r="P168"/>
      <c r="Q168"/>
      <c r="R168"/>
      <c r="S168"/>
      <c r="T168"/>
      <c r="U168"/>
      <c r="V168"/>
      <c r="W168"/>
      <c r="X168"/>
    </row>
    <row r="169" spans="1:24" ht="13.9" customHeight="1" x14ac:dyDescent="0.25">
      <c r="A169"/>
      <c r="B169"/>
      <c r="C169"/>
      <c r="D169"/>
      <c r="E169"/>
      <c r="F169"/>
      <c r="G169"/>
      <c r="H169"/>
      <c r="I169"/>
      <c r="J169"/>
      <c r="K169"/>
      <c r="L169"/>
      <c r="M169"/>
      <c r="N169"/>
      <c r="O169"/>
      <c r="P169"/>
      <c r="Q169"/>
      <c r="R169"/>
      <c r="S169"/>
      <c r="T169"/>
      <c r="U169"/>
      <c r="V169"/>
      <c r="W169"/>
      <c r="X169"/>
    </row>
    <row r="170" spans="1:24" s="44" customFormat="1" ht="13.9" customHeight="1" x14ac:dyDescent="0.25">
      <c r="A170"/>
      <c r="B170"/>
      <c r="C170"/>
      <c r="D170"/>
      <c r="E170"/>
      <c r="F170"/>
      <c r="G170"/>
      <c r="H170"/>
      <c r="I170"/>
      <c r="J170"/>
      <c r="K170"/>
      <c r="L170"/>
      <c r="M170"/>
      <c r="N170"/>
      <c r="O170"/>
      <c r="P170"/>
      <c r="Q170"/>
      <c r="R170"/>
      <c r="S170"/>
      <c r="T170"/>
      <c r="U170"/>
      <c r="V170"/>
      <c r="W170"/>
      <c r="X170"/>
    </row>
    <row r="171" spans="1:24" ht="13.9" customHeight="1" x14ac:dyDescent="0.25">
      <c r="A171"/>
      <c r="B171"/>
      <c r="C171"/>
      <c r="D171"/>
      <c r="E171"/>
      <c r="F171"/>
      <c r="G171"/>
      <c r="H171"/>
      <c r="I171"/>
      <c r="J171"/>
      <c r="K171"/>
      <c r="L171"/>
      <c r="M171"/>
      <c r="N171"/>
      <c r="O171"/>
      <c r="P171"/>
      <c r="Q171"/>
      <c r="R171"/>
      <c r="S171"/>
      <c r="T171"/>
      <c r="U171"/>
      <c r="V171"/>
      <c r="W171"/>
      <c r="X171"/>
    </row>
    <row r="172" spans="1:24" s="44" customFormat="1" ht="13.9" customHeight="1" x14ac:dyDescent="0.25">
      <c r="A172"/>
      <c r="B172"/>
      <c r="C172"/>
      <c r="D172"/>
      <c r="E172"/>
      <c r="F172"/>
      <c r="G172"/>
      <c r="H172"/>
      <c r="I172"/>
      <c r="J172"/>
      <c r="K172"/>
      <c r="L172"/>
      <c r="M172"/>
      <c r="N172"/>
      <c r="O172"/>
      <c r="P172"/>
      <c r="Q172"/>
      <c r="R172"/>
      <c r="S172"/>
      <c r="T172"/>
      <c r="U172"/>
      <c r="V172"/>
      <c r="W172"/>
      <c r="X172"/>
    </row>
    <row r="173" spans="1:24" ht="13.9" customHeight="1" x14ac:dyDescent="0.25">
      <c r="A173"/>
      <c r="B173"/>
      <c r="C173"/>
      <c r="D173"/>
      <c r="E173"/>
      <c r="F173"/>
      <c r="G173"/>
      <c r="H173"/>
      <c r="I173"/>
      <c r="J173"/>
      <c r="K173"/>
      <c r="L173"/>
      <c r="M173"/>
      <c r="N173"/>
      <c r="O173"/>
      <c r="P173"/>
      <c r="Q173"/>
      <c r="R173"/>
      <c r="S173"/>
      <c r="T173"/>
      <c r="U173"/>
      <c r="V173"/>
      <c r="W173"/>
      <c r="X173"/>
    </row>
    <row r="174" spans="1:24" s="44" customFormat="1" ht="13.9" customHeight="1" x14ac:dyDescent="0.25">
      <c r="A174"/>
      <c r="B174"/>
      <c r="C174"/>
      <c r="D174"/>
      <c r="E174"/>
      <c r="F174"/>
      <c r="G174"/>
      <c r="H174"/>
      <c r="I174"/>
      <c r="J174"/>
      <c r="K174"/>
      <c r="L174"/>
      <c r="M174"/>
      <c r="N174"/>
      <c r="O174"/>
      <c r="P174"/>
      <c r="Q174"/>
      <c r="R174"/>
      <c r="S174"/>
      <c r="T174"/>
      <c r="U174"/>
      <c r="V174"/>
      <c r="W174"/>
      <c r="X174"/>
    </row>
    <row r="175" spans="1:24" ht="13.9" customHeight="1" x14ac:dyDescent="0.25">
      <c r="A175"/>
      <c r="B175"/>
      <c r="C175"/>
      <c r="D175"/>
      <c r="E175"/>
      <c r="F175"/>
      <c r="G175"/>
      <c r="H175"/>
      <c r="I175"/>
      <c r="J175"/>
      <c r="K175"/>
      <c r="L175"/>
      <c r="M175"/>
      <c r="N175"/>
      <c r="O175"/>
      <c r="P175"/>
      <c r="Q175"/>
      <c r="R175"/>
      <c r="S175"/>
      <c r="T175"/>
      <c r="U175"/>
      <c r="V175"/>
      <c r="W175"/>
      <c r="X175"/>
    </row>
    <row r="176" spans="1:24" s="44" customFormat="1" ht="13.9" customHeight="1" x14ac:dyDescent="0.25">
      <c r="A176"/>
      <c r="B176"/>
      <c r="C176"/>
      <c r="D176"/>
      <c r="E176"/>
      <c r="F176"/>
      <c r="G176"/>
      <c r="H176"/>
      <c r="I176"/>
      <c r="J176"/>
      <c r="K176"/>
      <c r="L176"/>
      <c r="M176"/>
      <c r="N176"/>
      <c r="O176"/>
      <c r="P176"/>
      <c r="Q176"/>
      <c r="R176"/>
      <c r="S176"/>
      <c r="T176"/>
      <c r="U176"/>
      <c r="V176"/>
      <c r="W176"/>
      <c r="X176"/>
    </row>
    <row r="177" spans="1:24" ht="13.9" customHeight="1" x14ac:dyDescent="0.25">
      <c r="A177"/>
      <c r="B177"/>
      <c r="C177"/>
      <c r="D177"/>
      <c r="E177"/>
      <c r="F177"/>
      <c r="G177"/>
      <c r="H177"/>
      <c r="I177"/>
      <c r="J177"/>
      <c r="K177"/>
      <c r="L177"/>
      <c r="M177"/>
      <c r="N177"/>
      <c r="O177"/>
      <c r="P177"/>
      <c r="Q177"/>
      <c r="R177"/>
      <c r="S177"/>
      <c r="T177"/>
      <c r="U177"/>
      <c r="V177"/>
      <c r="W177"/>
      <c r="X177"/>
    </row>
    <row r="178" spans="1:24" s="44" customFormat="1" ht="13.9" customHeight="1" x14ac:dyDescent="0.25">
      <c r="A178"/>
      <c r="B178"/>
      <c r="C178"/>
      <c r="D178"/>
      <c r="E178"/>
      <c r="F178"/>
      <c r="G178"/>
      <c r="H178"/>
      <c r="I178"/>
      <c r="J178"/>
      <c r="K178"/>
      <c r="L178"/>
      <c r="M178"/>
      <c r="N178"/>
      <c r="O178"/>
      <c r="P178"/>
      <c r="Q178"/>
      <c r="R178"/>
      <c r="S178"/>
      <c r="T178"/>
      <c r="U178"/>
      <c r="V178"/>
      <c r="W178"/>
      <c r="X178"/>
    </row>
    <row r="179" spans="1:24" ht="13.9" customHeight="1" x14ac:dyDescent="0.25">
      <c r="A179"/>
      <c r="B179"/>
      <c r="C179"/>
      <c r="D179"/>
      <c r="E179"/>
      <c r="F179"/>
      <c r="G179"/>
      <c r="H179"/>
      <c r="I179"/>
      <c r="J179"/>
      <c r="K179"/>
      <c r="L179"/>
      <c r="M179"/>
      <c r="N179"/>
      <c r="O179"/>
      <c r="P179"/>
      <c r="Q179"/>
      <c r="R179"/>
      <c r="S179"/>
      <c r="T179"/>
      <c r="U179"/>
      <c r="V179"/>
      <c r="W179"/>
      <c r="X179"/>
    </row>
    <row r="180" spans="1:24" s="44" customFormat="1" ht="13.9" customHeight="1" x14ac:dyDescent="0.25">
      <c r="A180"/>
      <c r="B180"/>
      <c r="C180"/>
      <c r="D180"/>
      <c r="E180"/>
      <c r="F180"/>
      <c r="G180"/>
      <c r="H180"/>
      <c r="I180"/>
      <c r="J180"/>
      <c r="K180"/>
      <c r="L180"/>
      <c r="M180"/>
      <c r="N180"/>
      <c r="O180"/>
      <c r="P180"/>
      <c r="Q180"/>
      <c r="R180"/>
      <c r="S180"/>
      <c r="T180"/>
      <c r="U180"/>
      <c r="V180"/>
      <c r="W180"/>
      <c r="X180"/>
    </row>
    <row r="181" spans="1:24" ht="13.9" customHeight="1" x14ac:dyDescent="0.25">
      <c r="A181"/>
      <c r="B181"/>
      <c r="C181"/>
      <c r="D181"/>
      <c r="E181"/>
      <c r="F181"/>
      <c r="G181"/>
      <c r="H181"/>
      <c r="I181"/>
      <c r="J181"/>
      <c r="K181"/>
      <c r="L181"/>
      <c r="M181"/>
      <c r="N181"/>
      <c r="O181"/>
      <c r="P181"/>
      <c r="Q181"/>
      <c r="R181"/>
      <c r="S181"/>
      <c r="T181"/>
      <c r="U181"/>
      <c r="V181"/>
      <c r="W181"/>
      <c r="X181"/>
    </row>
    <row r="182" spans="1:24" s="44" customFormat="1" ht="13.9" customHeight="1" x14ac:dyDescent="0.25">
      <c r="A182"/>
      <c r="B182"/>
      <c r="C182"/>
      <c r="D182"/>
      <c r="E182"/>
      <c r="F182"/>
      <c r="G182"/>
      <c r="H182"/>
      <c r="I182"/>
      <c r="J182"/>
      <c r="K182"/>
      <c r="L182"/>
      <c r="M182"/>
      <c r="N182"/>
      <c r="O182"/>
      <c r="P182"/>
      <c r="Q182"/>
      <c r="R182"/>
      <c r="S182"/>
      <c r="T182"/>
      <c r="U182"/>
      <c r="V182"/>
      <c r="W182"/>
      <c r="X182"/>
    </row>
    <row r="183" spans="1:24" ht="13.9" customHeight="1" x14ac:dyDescent="0.25">
      <c r="A183"/>
      <c r="B183"/>
      <c r="C183"/>
      <c r="D183"/>
      <c r="E183"/>
      <c r="F183"/>
      <c r="G183"/>
      <c r="H183"/>
      <c r="I183"/>
      <c r="J183"/>
      <c r="K183"/>
      <c r="L183"/>
      <c r="M183"/>
      <c r="N183"/>
      <c r="O183"/>
      <c r="P183"/>
      <c r="Q183"/>
      <c r="R183"/>
      <c r="S183"/>
      <c r="T183"/>
      <c r="U183"/>
      <c r="V183"/>
      <c r="W183"/>
      <c r="X183"/>
    </row>
    <row r="184" spans="1:24" ht="13.9" customHeight="1" x14ac:dyDescent="0.25">
      <c r="A184"/>
      <c r="B184"/>
      <c r="C184"/>
      <c r="D184"/>
      <c r="E184"/>
      <c r="F184"/>
      <c r="G184"/>
      <c r="H184"/>
      <c r="I184"/>
      <c r="J184"/>
      <c r="K184"/>
      <c r="L184"/>
      <c r="M184"/>
      <c r="N184"/>
      <c r="O184"/>
      <c r="P184"/>
      <c r="Q184"/>
      <c r="R184"/>
      <c r="S184"/>
      <c r="T184"/>
      <c r="U184"/>
      <c r="V184"/>
      <c r="W184"/>
      <c r="X184"/>
    </row>
    <row r="185" spans="1:24" s="44" customFormat="1" ht="13.9" customHeight="1" x14ac:dyDescent="0.25">
      <c r="A185"/>
      <c r="B185"/>
      <c r="C185"/>
      <c r="D185"/>
      <c r="E185"/>
      <c r="F185"/>
      <c r="G185"/>
      <c r="H185"/>
      <c r="I185"/>
      <c r="J185"/>
      <c r="K185"/>
      <c r="L185"/>
      <c r="M185"/>
      <c r="N185"/>
      <c r="O185"/>
      <c r="P185"/>
      <c r="Q185"/>
      <c r="R185"/>
      <c r="S185"/>
      <c r="T185"/>
      <c r="U185"/>
      <c r="V185"/>
      <c r="W185"/>
      <c r="X185"/>
    </row>
    <row r="186" spans="1:24" ht="13.9" customHeight="1" x14ac:dyDescent="0.25">
      <c r="A186"/>
      <c r="B186"/>
      <c r="C186"/>
      <c r="D186"/>
      <c r="E186"/>
      <c r="F186"/>
      <c r="G186"/>
      <c r="H186"/>
      <c r="I186"/>
      <c r="J186"/>
      <c r="K186"/>
      <c r="L186"/>
      <c r="M186"/>
      <c r="N186"/>
      <c r="O186"/>
      <c r="P186"/>
      <c r="Q186"/>
      <c r="R186"/>
      <c r="S186"/>
      <c r="T186"/>
      <c r="U186"/>
      <c r="V186"/>
      <c r="W186"/>
      <c r="X186"/>
    </row>
    <row r="187" spans="1:24" s="44" customFormat="1" ht="13.9" customHeight="1" x14ac:dyDescent="0.25">
      <c r="A187"/>
      <c r="B187"/>
      <c r="C187"/>
      <c r="D187"/>
      <c r="E187"/>
      <c r="F187"/>
      <c r="G187"/>
      <c r="H187"/>
      <c r="I187"/>
      <c r="J187"/>
      <c r="K187"/>
      <c r="L187"/>
      <c r="M187"/>
      <c r="N187"/>
      <c r="O187"/>
      <c r="P187"/>
      <c r="Q187"/>
      <c r="R187"/>
      <c r="S187"/>
      <c r="T187"/>
      <c r="U187"/>
      <c r="V187"/>
      <c r="W187"/>
      <c r="X187"/>
    </row>
    <row r="188" spans="1:24" ht="13.9" customHeight="1" x14ac:dyDescent="0.25">
      <c r="A188"/>
      <c r="B188"/>
      <c r="C188"/>
      <c r="D188"/>
      <c r="E188"/>
      <c r="F188"/>
      <c r="G188"/>
      <c r="H188"/>
      <c r="I188"/>
      <c r="J188"/>
      <c r="K188"/>
      <c r="L188"/>
      <c r="M188"/>
      <c r="N188"/>
      <c r="O188"/>
      <c r="P188"/>
      <c r="Q188"/>
      <c r="R188"/>
      <c r="S188"/>
      <c r="T188"/>
      <c r="U188"/>
      <c r="V188"/>
      <c r="W188"/>
      <c r="X188"/>
    </row>
    <row r="189" spans="1:24" s="44" customFormat="1" ht="13.9" customHeight="1" x14ac:dyDescent="0.25">
      <c r="A189"/>
      <c r="B189"/>
      <c r="C189"/>
      <c r="D189"/>
      <c r="E189"/>
      <c r="F189"/>
      <c r="G189"/>
      <c r="H189"/>
      <c r="I189"/>
      <c r="J189"/>
      <c r="K189"/>
      <c r="L189"/>
      <c r="M189"/>
      <c r="N189"/>
      <c r="O189"/>
      <c r="P189"/>
      <c r="Q189"/>
      <c r="R189"/>
      <c r="S189"/>
      <c r="T189"/>
      <c r="U189"/>
      <c r="V189"/>
      <c r="W189"/>
      <c r="X189"/>
    </row>
    <row r="190" spans="1:24" ht="13.9" customHeight="1" x14ac:dyDescent="0.25">
      <c r="A190"/>
      <c r="B190"/>
      <c r="C190"/>
      <c r="D190"/>
      <c r="E190"/>
      <c r="F190"/>
      <c r="G190"/>
      <c r="H190"/>
      <c r="I190"/>
      <c r="J190"/>
      <c r="K190"/>
      <c r="L190"/>
      <c r="M190"/>
      <c r="N190"/>
      <c r="O190"/>
      <c r="P190"/>
      <c r="Q190"/>
      <c r="R190"/>
      <c r="S190"/>
      <c r="T190"/>
      <c r="U190"/>
      <c r="V190"/>
      <c r="W190"/>
      <c r="X190"/>
    </row>
    <row r="191" spans="1:24" s="44" customFormat="1" ht="13.9" customHeight="1" x14ac:dyDescent="0.25">
      <c r="A191"/>
      <c r="B191"/>
      <c r="C191"/>
      <c r="D191"/>
      <c r="E191"/>
      <c r="F191"/>
      <c r="G191"/>
      <c r="H191"/>
      <c r="I191"/>
      <c r="J191"/>
      <c r="K191"/>
      <c r="L191"/>
      <c r="M191"/>
      <c r="N191"/>
      <c r="O191"/>
      <c r="P191"/>
      <c r="Q191"/>
      <c r="R191"/>
      <c r="S191"/>
      <c r="T191"/>
      <c r="U191"/>
      <c r="V191"/>
      <c r="W191"/>
      <c r="X191"/>
    </row>
    <row r="192" spans="1:24" ht="13.9" customHeight="1" x14ac:dyDescent="0.25">
      <c r="A192"/>
      <c r="B192"/>
      <c r="C192"/>
      <c r="D192"/>
      <c r="E192"/>
      <c r="F192"/>
      <c r="G192"/>
      <c r="H192"/>
      <c r="I192"/>
      <c r="J192"/>
      <c r="K192"/>
      <c r="L192"/>
      <c r="M192"/>
      <c r="N192"/>
      <c r="O192"/>
      <c r="P192"/>
      <c r="Q192"/>
      <c r="R192"/>
      <c r="S192"/>
      <c r="T192"/>
      <c r="U192"/>
      <c r="V192"/>
      <c r="W192"/>
      <c r="X192"/>
    </row>
    <row r="193" spans="1:24" s="44" customFormat="1" ht="13.9" customHeight="1" x14ac:dyDescent="0.25">
      <c r="A193"/>
      <c r="B193"/>
      <c r="C193"/>
      <c r="D193"/>
      <c r="E193"/>
      <c r="F193"/>
      <c r="G193"/>
      <c r="H193"/>
      <c r="I193"/>
      <c r="J193"/>
      <c r="K193"/>
      <c r="L193"/>
      <c r="M193"/>
      <c r="N193"/>
      <c r="O193"/>
      <c r="P193"/>
      <c r="Q193"/>
      <c r="R193"/>
      <c r="S193"/>
      <c r="T193"/>
      <c r="U193"/>
      <c r="V193"/>
      <c r="W193"/>
      <c r="X193"/>
    </row>
    <row r="194" spans="1:24" ht="13.9" customHeight="1" x14ac:dyDescent="0.25">
      <c r="A194"/>
      <c r="B194"/>
      <c r="C194"/>
      <c r="D194"/>
      <c r="E194"/>
      <c r="F194"/>
      <c r="G194"/>
      <c r="H194"/>
      <c r="I194"/>
      <c r="J194"/>
      <c r="K194"/>
      <c r="L194"/>
      <c r="M194"/>
      <c r="N194"/>
      <c r="O194"/>
      <c r="P194"/>
      <c r="Q194"/>
      <c r="R194"/>
      <c r="S194"/>
      <c r="T194"/>
      <c r="U194"/>
      <c r="V194"/>
      <c r="W194"/>
      <c r="X194"/>
    </row>
    <row r="195" spans="1:24" s="44" customFormat="1" ht="13.9" customHeight="1" x14ac:dyDescent="0.25">
      <c r="A195"/>
      <c r="B195"/>
      <c r="C195"/>
      <c r="D195"/>
      <c r="E195"/>
      <c r="F195"/>
      <c r="G195"/>
      <c r="H195"/>
      <c r="I195"/>
      <c r="J195"/>
      <c r="K195"/>
      <c r="L195"/>
      <c r="M195"/>
      <c r="N195"/>
      <c r="O195"/>
      <c r="P195"/>
      <c r="Q195"/>
      <c r="R195"/>
      <c r="S195"/>
      <c r="T195"/>
      <c r="U195"/>
      <c r="V195"/>
      <c r="W195"/>
      <c r="X195"/>
    </row>
    <row r="196" spans="1:24" ht="13.9" customHeight="1" x14ac:dyDescent="0.25">
      <c r="A196"/>
      <c r="B196"/>
      <c r="C196"/>
      <c r="D196"/>
      <c r="E196"/>
      <c r="F196"/>
      <c r="G196"/>
      <c r="H196"/>
      <c r="I196"/>
      <c r="J196"/>
      <c r="K196"/>
      <c r="L196"/>
      <c r="M196"/>
      <c r="N196"/>
      <c r="O196"/>
      <c r="P196"/>
      <c r="Q196"/>
      <c r="R196"/>
      <c r="S196"/>
      <c r="T196"/>
      <c r="U196"/>
      <c r="V196"/>
      <c r="W196"/>
      <c r="X196"/>
    </row>
    <row r="197" spans="1:24" s="44" customFormat="1" ht="13.9" customHeight="1" x14ac:dyDescent="0.25">
      <c r="A197"/>
      <c r="B197"/>
      <c r="C197"/>
      <c r="D197"/>
      <c r="E197"/>
      <c r="F197"/>
      <c r="G197"/>
      <c r="H197"/>
      <c r="I197"/>
      <c r="J197"/>
      <c r="K197"/>
      <c r="L197"/>
      <c r="M197"/>
      <c r="N197"/>
      <c r="O197"/>
      <c r="P197"/>
      <c r="Q197"/>
      <c r="R197"/>
      <c r="S197"/>
      <c r="T197"/>
      <c r="U197"/>
      <c r="V197"/>
      <c r="W197"/>
      <c r="X197"/>
    </row>
    <row r="198" spans="1:24" ht="13.9" customHeight="1" x14ac:dyDescent="0.25">
      <c r="A198"/>
      <c r="B198"/>
      <c r="C198"/>
      <c r="D198"/>
      <c r="E198"/>
      <c r="F198"/>
      <c r="G198"/>
      <c r="H198"/>
      <c r="I198"/>
      <c r="J198"/>
      <c r="K198"/>
      <c r="L198"/>
      <c r="M198"/>
      <c r="N198"/>
      <c r="O198"/>
      <c r="P198"/>
      <c r="Q198"/>
      <c r="R198"/>
      <c r="S198"/>
      <c r="T198"/>
      <c r="U198"/>
      <c r="V198"/>
      <c r="W198"/>
      <c r="X198"/>
    </row>
    <row r="199" spans="1:24" s="44" customFormat="1" ht="13.9" customHeight="1" x14ac:dyDescent="0.25">
      <c r="A199"/>
      <c r="B199"/>
      <c r="C199"/>
      <c r="D199"/>
      <c r="E199"/>
      <c r="F199"/>
      <c r="G199"/>
      <c r="H199"/>
      <c r="I199"/>
      <c r="J199"/>
      <c r="K199"/>
      <c r="L199"/>
      <c r="M199"/>
      <c r="N199"/>
      <c r="O199"/>
      <c r="P199"/>
      <c r="Q199"/>
      <c r="R199"/>
      <c r="S199"/>
      <c r="T199"/>
      <c r="U199"/>
      <c r="V199"/>
      <c r="W199"/>
      <c r="X199"/>
    </row>
    <row r="200" spans="1:24" ht="13.9" customHeight="1" x14ac:dyDescent="0.25">
      <c r="A200"/>
      <c r="B200"/>
      <c r="C200"/>
      <c r="D200"/>
      <c r="E200"/>
      <c r="F200"/>
      <c r="G200"/>
      <c r="H200"/>
      <c r="I200"/>
      <c r="J200"/>
      <c r="K200"/>
      <c r="L200"/>
      <c r="M200"/>
      <c r="N200"/>
      <c r="O200"/>
      <c r="P200"/>
      <c r="Q200"/>
      <c r="R200"/>
      <c r="S200"/>
      <c r="T200"/>
      <c r="U200"/>
      <c r="V200"/>
      <c r="W200"/>
      <c r="X200"/>
    </row>
    <row r="201" spans="1:24" s="44" customFormat="1" ht="13.9" customHeight="1" x14ac:dyDescent="0.25">
      <c r="A201"/>
      <c r="B201"/>
      <c r="C201"/>
      <c r="D201"/>
      <c r="E201"/>
      <c r="F201"/>
      <c r="G201"/>
      <c r="H201"/>
      <c r="I201"/>
      <c r="J201"/>
      <c r="K201"/>
      <c r="L201"/>
      <c r="M201"/>
      <c r="N201"/>
      <c r="O201"/>
      <c r="P201"/>
      <c r="Q201"/>
      <c r="R201"/>
      <c r="S201"/>
      <c r="T201"/>
      <c r="U201"/>
      <c r="V201"/>
      <c r="W201"/>
      <c r="X201"/>
    </row>
    <row r="202" spans="1:24" ht="13.9" customHeight="1" x14ac:dyDescent="0.25">
      <c r="A202"/>
      <c r="B202"/>
      <c r="C202"/>
      <c r="D202"/>
      <c r="E202"/>
      <c r="F202"/>
      <c r="G202"/>
      <c r="H202"/>
      <c r="I202"/>
      <c r="J202"/>
      <c r="K202"/>
      <c r="L202"/>
      <c r="M202"/>
      <c r="N202"/>
      <c r="O202"/>
      <c r="P202"/>
      <c r="Q202"/>
      <c r="R202"/>
      <c r="S202"/>
      <c r="T202"/>
      <c r="U202"/>
      <c r="V202"/>
      <c r="W202"/>
      <c r="X202"/>
    </row>
    <row r="203" spans="1:24" s="44" customFormat="1" ht="13.9" customHeight="1" x14ac:dyDescent="0.25">
      <c r="A203"/>
      <c r="B203"/>
      <c r="C203"/>
      <c r="D203"/>
      <c r="E203"/>
      <c r="F203"/>
      <c r="G203"/>
      <c r="H203"/>
      <c r="I203"/>
      <c r="J203"/>
      <c r="K203"/>
      <c r="L203"/>
      <c r="M203"/>
      <c r="N203"/>
      <c r="O203"/>
      <c r="P203"/>
      <c r="Q203"/>
      <c r="R203"/>
      <c r="S203"/>
      <c r="T203"/>
      <c r="U203"/>
      <c r="V203"/>
      <c r="W203"/>
      <c r="X203"/>
    </row>
    <row r="204" spans="1:24" ht="13.9" customHeight="1" x14ac:dyDescent="0.25">
      <c r="A204"/>
      <c r="B204"/>
      <c r="C204"/>
      <c r="D204"/>
      <c r="E204"/>
      <c r="F204"/>
      <c r="G204"/>
      <c r="H204"/>
      <c r="I204"/>
      <c r="J204"/>
      <c r="K204"/>
      <c r="L204"/>
      <c r="M204"/>
      <c r="N204"/>
      <c r="O204"/>
      <c r="P204"/>
      <c r="Q204"/>
      <c r="R204"/>
      <c r="S204"/>
      <c r="T204"/>
      <c r="U204"/>
      <c r="V204"/>
      <c r="W204"/>
      <c r="X204"/>
    </row>
    <row r="205" spans="1:24" s="44" customFormat="1" ht="13.9" customHeight="1" x14ac:dyDescent="0.25">
      <c r="A205"/>
      <c r="B205"/>
      <c r="C205"/>
      <c r="D205"/>
      <c r="E205"/>
      <c r="F205"/>
      <c r="G205"/>
      <c r="H205"/>
      <c r="I205"/>
      <c r="J205"/>
      <c r="K205"/>
      <c r="L205"/>
      <c r="M205"/>
      <c r="N205"/>
      <c r="O205"/>
      <c r="P205"/>
      <c r="Q205"/>
      <c r="R205"/>
      <c r="S205"/>
      <c r="T205"/>
      <c r="U205"/>
      <c r="V205"/>
      <c r="W205"/>
      <c r="X205"/>
    </row>
    <row r="206" spans="1:24" ht="13.9" customHeight="1" x14ac:dyDescent="0.25">
      <c r="A206"/>
      <c r="B206"/>
      <c r="C206"/>
      <c r="D206"/>
      <c r="E206"/>
      <c r="F206"/>
      <c r="G206"/>
      <c r="H206"/>
      <c r="I206"/>
      <c r="J206"/>
      <c r="K206"/>
      <c r="L206"/>
      <c r="M206"/>
      <c r="N206"/>
      <c r="O206"/>
      <c r="P206"/>
      <c r="Q206"/>
      <c r="R206"/>
      <c r="S206"/>
      <c r="T206"/>
      <c r="U206"/>
      <c r="V206"/>
      <c r="W206"/>
      <c r="X206"/>
    </row>
    <row r="207" spans="1:24" ht="13.9" customHeight="1" x14ac:dyDescent="0.25">
      <c r="A207"/>
      <c r="B207"/>
      <c r="C207"/>
      <c r="D207"/>
      <c r="E207"/>
      <c r="F207"/>
      <c r="G207"/>
      <c r="H207"/>
      <c r="I207"/>
      <c r="J207"/>
      <c r="K207"/>
      <c r="L207"/>
      <c r="M207"/>
      <c r="N207"/>
      <c r="O207"/>
      <c r="P207"/>
      <c r="Q207"/>
      <c r="R207"/>
      <c r="S207"/>
      <c r="T207"/>
      <c r="U207"/>
      <c r="V207"/>
      <c r="W207"/>
      <c r="X207"/>
    </row>
    <row r="208" spans="1:24" ht="13.9" customHeight="1" x14ac:dyDescent="0.25">
      <c r="A208"/>
      <c r="B208"/>
      <c r="C208"/>
      <c r="D208"/>
      <c r="E208"/>
      <c r="F208"/>
      <c r="G208"/>
      <c r="H208"/>
      <c r="I208"/>
      <c r="J208"/>
      <c r="K208"/>
      <c r="L208"/>
      <c r="M208"/>
      <c r="N208"/>
      <c r="O208"/>
      <c r="P208"/>
      <c r="Q208"/>
      <c r="R208"/>
      <c r="S208"/>
      <c r="T208"/>
      <c r="U208"/>
      <c r="V208"/>
      <c r="W208"/>
      <c r="X208"/>
    </row>
    <row r="209" spans="1:24" ht="13.9" customHeight="1" x14ac:dyDescent="0.25">
      <c r="A209"/>
      <c r="B209"/>
      <c r="C209"/>
      <c r="D209"/>
      <c r="E209"/>
      <c r="F209"/>
      <c r="G209"/>
      <c r="H209"/>
      <c r="I209"/>
      <c r="J209"/>
      <c r="K209"/>
      <c r="L209"/>
      <c r="M209"/>
      <c r="N209"/>
      <c r="O209"/>
      <c r="P209"/>
      <c r="Q209"/>
      <c r="R209"/>
      <c r="S209"/>
      <c r="T209"/>
      <c r="U209"/>
      <c r="V209"/>
      <c r="W209"/>
      <c r="X209"/>
    </row>
    <row r="210" spans="1:24" ht="13.9" customHeight="1" x14ac:dyDescent="0.25">
      <c r="A210"/>
      <c r="B210"/>
      <c r="C210"/>
      <c r="D210"/>
      <c r="E210"/>
      <c r="F210"/>
      <c r="G210"/>
      <c r="H210"/>
      <c r="I210"/>
      <c r="J210"/>
      <c r="K210"/>
      <c r="L210"/>
      <c r="M210"/>
      <c r="N210"/>
      <c r="O210"/>
      <c r="P210"/>
      <c r="Q210"/>
      <c r="R210"/>
      <c r="S210"/>
      <c r="T210"/>
      <c r="U210"/>
      <c r="V210"/>
      <c r="W210"/>
      <c r="X210"/>
    </row>
    <row r="211" spans="1:24" ht="13.9" customHeight="1" x14ac:dyDescent="0.25">
      <c r="A211"/>
      <c r="B211"/>
      <c r="C211"/>
      <c r="D211"/>
      <c r="E211"/>
      <c r="F211"/>
      <c r="G211"/>
      <c r="H211"/>
      <c r="I211"/>
      <c r="J211"/>
      <c r="K211"/>
      <c r="L211"/>
      <c r="M211"/>
      <c r="N211"/>
      <c r="O211"/>
      <c r="P211"/>
      <c r="Q211"/>
      <c r="R211"/>
      <c r="S211"/>
      <c r="T211"/>
      <c r="U211"/>
      <c r="V211"/>
      <c r="W211"/>
      <c r="X211"/>
    </row>
    <row r="212" spans="1:24" ht="13.9" customHeight="1" x14ac:dyDescent="0.25">
      <c r="A212"/>
      <c r="B212"/>
      <c r="C212"/>
      <c r="D212"/>
      <c r="E212"/>
      <c r="F212"/>
      <c r="G212"/>
      <c r="H212"/>
      <c r="I212"/>
      <c r="J212"/>
      <c r="K212"/>
      <c r="L212"/>
      <c r="M212"/>
      <c r="N212"/>
      <c r="O212"/>
      <c r="P212"/>
      <c r="Q212"/>
      <c r="R212"/>
      <c r="S212"/>
      <c r="T212"/>
      <c r="U212"/>
      <c r="V212"/>
      <c r="W212"/>
      <c r="X212"/>
    </row>
    <row r="213" spans="1:24" s="61" customFormat="1" ht="13.9" customHeight="1" x14ac:dyDescent="0.25">
      <c r="A213"/>
      <c r="B213"/>
      <c r="C213"/>
      <c r="D213"/>
      <c r="E213"/>
      <c r="F213"/>
      <c r="G213"/>
      <c r="H213"/>
      <c r="I213"/>
      <c r="J213"/>
      <c r="K213"/>
      <c r="L213"/>
      <c r="M213"/>
      <c r="N213"/>
      <c r="O213"/>
      <c r="P213"/>
      <c r="Q213"/>
      <c r="R213"/>
      <c r="S213"/>
      <c r="T213"/>
      <c r="U213"/>
      <c r="V213"/>
      <c r="W213"/>
      <c r="X213"/>
    </row>
    <row r="214" spans="1:24" s="90" customFormat="1" ht="13.9" customHeight="1" x14ac:dyDescent="0.25">
      <c r="A214"/>
      <c r="B214"/>
      <c r="C214"/>
      <c r="D214"/>
      <c r="E214"/>
      <c r="F214"/>
      <c r="G214"/>
      <c r="H214"/>
      <c r="I214"/>
      <c r="J214"/>
      <c r="K214"/>
      <c r="L214"/>
      <c r="M214"/>
      <c r="N214"/>
      <c r="O214"/>
      <c r="P214"/>
      <c r="Q214"/>
      <c r="R214"/>
      <c r="S214"/>
      <c r="T214"/>
      <c r="U214"/>
      <c r="V214"/>
      <c r="W214"/>
      <c r="X214"/>
    </row>
    <row r="215" spans="1:24" ht="13.9" customHeight="1" x14ac:dyDescent="0.25">
      <c r="A215"/>
      <c r="B215"/>
      <c r="C215"/>
      <c r="D215"/>
      <c r="E215"/>
      <c r="F215"/>
      <c r="G215"/>
      <c r="H215"/>
      <c r="I215"/>
      <c r="J215"/>
      <c r="K215"/>
      <c r="L215"/>
      <c r="M215"/>
      <c r="N215"/>
      <c r="O215"/>
      <c r="P215"/>
      <c r="Q215"/>
      <c r="R215"/>
      <c r="S215"/>
      <c r="T215"/>
      <c r="U215"/>
      <c r="V215"/>
      <c r="W215"/>
      <c r="X215"/>
    </row>
    <row r="216" spans="1:24" ht="13.9" customHeight="1" x14ac:dyDescent="0.25">
      <c r="A216"/>
      <c r="B216"/>
      <c r="C216"/>
      <c r="D216"/>
      <c r="E216"/>
      <c r="F216"/>
      <c r="G216"/>
      <c r="H216"/>
      <c r="I216"/>
      <c r="J216"/>
      <c r="K216"/>
      <c r="L216"/>
      <c r="M216"/>
      <c r="N216"/>
      <c r="O216"/>
      <c r="P216"/>
      <c r="Q216"/>
      <c r="R216"/>
      <c r="S216"/>
      <c r="T216"/>
      <c r="U216"/>
      <c r="V216"/>
      <c r="W216"/>
      <c r="X216"/>
    </row>
    <row r="217" spans="1:24" ht="13.9" customHeight="1" x14ac:dyDescent="0.25">
      <c r="A217"/>
      <c r="B217"/>
      <c r="C217"/>
      <c r="D217"/>
      <c r="E217"/>
      <c r="F217"/>
      <c r="G217"/>
      <c r="H217"/>
      <c r="I217"/>
      <c r="J217"/>
      <c r="K217"/>
      <c r="L217"/>
      <c r="M217"/>
      <c r="N217"/>
      <c r="O217"/>
      <c r="P217"/>
      <c r="Q217"/>
      <c r="R217"/>
      <c r="S217"/>
      <c r="T217"/>
      <c r="U217"/>
      <c r="V217"/>
      <c r="W217"/>
      <c r="X217"/>
    </row>
    <row r="218" spans="1:24" ht="13.9" customHeight="1" x14ac:dyDescent="0.25">
      <c r="A218"/>
      <c r="B218"/>
      <c r="C218"/>
      <c r="D218"/>
      <c r="E218"/>
      <c r="F218"/>
      <c r="G218"/>
      <c r="H218"/>
      <c r="I218"/>
      <c r="J218"/>
      <c r="K218"/>
      <c r="L218"/>
      <c r="M218"/>
      <c r="N218"/>
      <c r="O218"/>
      <c r="P218"/>
      <c r="Q218"/>
      <c r="R218"/>
      <c r="S218"/>
      <c r="T218"/>
      <c r="U218"/>
      <c r="V218"/>
      <c r="W218"/>
      <c r="X218"/>
    </row>
    <row r="219" spans="1:24" ht="13.9" customHeight="1" x14ac:dyDescent="0.25">
      <c r="A219"/>
      <c r="B219"/>
      <c r="C219"/>
      <c r="D219"/>
      <c r="E219"/>
      <c r="F219"/>
      <c r="G219"/>
      <c r="H219"/>
      <c r="I219"/>
      <c r="J219"/>
      <c r="K219"/>
      <c r="L219"/>
      <c r="M219"/>
      <c r="N219"/>
      <c r="O219"/>
      <c r="P219"/>
      <c r="Q219"/>
      <c r="R219"/>
      <c r="S219"/>
      <c r="T219"/>
      <c r="U219"/>
      <c r="V219"/>
      <c r="W219"/>
      <c r="X219"/>
    </row>
    <row r="220" spans="1:24" ht="13.9" customHeight="1" x14ac:dyDescent="0.25">
      <c r="A220"/>
      <c r="B220"/>
      <c r="C220"/>
      <c r="D220"/>
      <c r="E220"/>
      <c r="F220"/>
      <c r="G220"/>
      <c r="H220"/>
      <c r="I220"/>
      <c r="J220"/>
      <c r="K220"/>
      <c r="L220"/>
      <c r="M220"/>
      <c r="N220"/>
      <c r="O220"/>
      <c r="P220"/>
      <c r="Q220"/>
      <c r="R220"/>
      <c r="S220"/>
      <c r="T220"/>
      <c r="U220"/>
      <c r="V220"/>
      <c r="W220"/>
      <c r="X220"/>
    </row>
    <row r="221" spans="1:24" ht="13.9" customHeight="1" x14ac:dyDescent="0.25">
      <c r="A221"/>
      <c r="B221"/>
      <c r="C221"/>
      <c r="D221"/>
      <c r="E221"/>
      <c r="F221"/>
      <c r="G221"/>
      <c r="H221"/>
      <c r="I221"/>
      <c r="J221"/>
      <c r="K221"/>
      <c r="L221"/>
      <c r="M221"/>
      <c r="N221"/>
      <c r="O221"/>
      <c r="P221"/>
      <c r="Q221"/>
      <c r="R221"/>
      <c r="S221"/>
      <c r="T221"/>
      <c r="U221"/>
      <c r="V221"/>
      <c r="W221"/>
      <c r="X221"/>
    </row>
    <row r="222" spans="1:24" ht="13.9" customHeight="1" x14ac:dyDescent="0.25">
      <c r="A222"/>
      <c r="B222"/>
      <c r="C222"/>
      <c r="D222"/>
      <c r="E222"/>
      <c r="F222"/>
      <c r="G222"/>
      <c r="H222"/>
      <c r="I222"/>
      <c r="J222"/>
      <c r="K222"/>
      <c r="L222"/>
      <c r="M222"/>
      <c r="N222"/>
      <c r="O222"/>
      <c r="P222"/>
      <c r="Q222"/>
      <c r="R222"/>
      <c r="S222"/>
      <c r="T222"/>
      <c r="U222"/>
      <c r="V222"/>
      <c r="W222"/>
      <c r="X222"/>
    </row>
    <row r="223" spans="1:24" ht="15" x14ac:dyDescent="0.25">
      <c r="A223"/>
      <c r="B223"/>
      <c r="C223"/>
      <c r="D223"/>
      <c r="E223"/>
      <c r="F223"/>
      <c r="G223"/>
      <c r="H223"/>
      <c r="I223"/>
      <c r="J223"/>
      <c r="K223"/>
      <c r="L223"/>
      <c r="M223"/>
      <c r="N223"/>
      <c r="O223"/>
      <c r="P223"/>
      <c r="Q223"/>
      <c r="R223"/>
      <c r="S223"/>
      <c r="T223"/>
      <c r="U223"/>
      <c r="V223"/>
      <c r="W223"/>
      <c r="X223"/>
    </row>
    <row r="224" spans="1:24" ht="15" x14ac:dyDescent="0.25">
      <c r="A224"/>
      <c r="B224"/>
      <c r="C224"/>
      <c r="D224"/>
      <c r="E224"/>
      <c r="F224"/>
      <c r="G224"/>
      <c r="H224"/>
      <c r="I224"/>
      <c r="J224"/>
      <c r="K224"/>
      <c r="L224"/>
      <c r="M224"/>
      <c r="N224"/>
      <c r="O224"/>
      <c r="P224"/>
      <c r="Q224"/>
      <c r="R224"/>
      <c r="S224"/>
      <c r="T224"/>
      <c r="U224"/>
      <c r="V224"/>
      <c r="W224"/>
      <c r="X224"/>
    </row>
    <row r="225" spans="1:24" ht="15" x14ac:dyDescent="0.25">
      <c r="A225"/>
      <c r="B225"/>
      <c r="C225"/>
      <c r="D225"/>
      <c r="E225"/>
      <c r="F225"/>
      <c r="G225"/>
      <c r="H225"/>
      <c r="I225"/>
      <c r="J225"/>
      <c r="K225"/>
      <c r="L225"/>
      <c r="M225"/>
      <c r="N225"/>
      <c r="O225"/>
      <c r="P225"/>
      <c r="Q225"/>
      <c r="R225"/>
      <c r="S225"/>
      <c r="T225"/>
      <c r="U225"/>
      <c r="V225"/>
      <c r="W225"/>
      <c r="X225"/>
    </row>
    <row r="226" spans="1:24" ht="15" x14ac:dyDescent="0.25">
      <c r="A226"/>
      <c r="B226"/>
      <c r="C226"/>
      <c r="D226"/>
      <c r="E226"/>
      <c r="F226"/>
      <c r="G226"/>
      <c r="H226"/>
      <c r="I226"/>
      <c r="J226"/>
      <c r="K226"/>
      <c r="L226"/>
      <c r="M226"/>
      <c r="N226"/>
      <c r="O226"/>
      <c r="P226"/>
      <c r="Q226"/>
      <c r="R226"/>
      <c r="S226"/>
      <c r="T226"/>
      <c r="U226"/>
      <c r="V226"/>
      <c r="W226"/>
      <c r="X226"/>
    </row>
    <row r="227" spans="1:24" ht="15" x14ac:dyDescent="0.25">
      <c r="A227"/>
      <c r="B227"/>
      <c r="C227"/>
      <c r="D227"/>
      <c r="E227"/>
      <c r="F227"/>
      <c r="G227"/>
      <c r="H227"/>
      <c r="I227"/>
      <c r="J227"/>
      <c r="K227"/>
      <c r="L227"/>
      <c r="M227"/>
      <c r="N227"/>
      <c r="O227"/>
      <c r="P227"/>
      <c r="Q227"/>
      <c r="R227"/>
      <c r="S227"/>
      <c r="T227"/>
      <c r="U227"/>
      <c r="V227"/>
      <c r="W227"/>
      <c r="X227"/>
    </row>
    <row r="228" spans="1:24" ht="15" x14ac:dyDescent="0.25">
      <c r="A228"/>
      <c r="B228"/>
      <c r="C228"/>
      <c r="D228"/>
      <c r="E228"/>
      <c r="F228"/>
      <c r="G228"/>
      <c r="H228"/>
      <c r="I228"/>
      <c r="J228"/>
      <c r="K228"/>
      <c r="L228"/>
      <c r="M228"/>
      <c r="N228"/>
      <c r="O228"/>
      <c r="P228"/>
      <c r="Q228"/>
      <c r="R228"/>
      <c r="S228"/>
      <c r="T228"/>
      <c r="U228"/>
      <c r="V228"/>
      <c r="W228"/>
      <c r="X228"/>
    </row>
    <row r="229" spans="1:24" ht="15" x14ac:dyDescent="0.25">
      <c r="A229"/>
      <c r="B229"/>
      <c r="C229"/>
      <c r="D229"/>
      <c r="E229"/>
      <c r="F229"/>
      <c r="G229"/>
      <c r="H229"/>
      <c r="I229"/>
      <c r="J229"/>
      <c r="K229"/>
      <c r="L229"/>
      <c r="M229"/>
      <c r="N229"/>
      <c r="O229"/>
      <c r="P229"/>
      <c r="Q229"/>
      <c r="R229"/>
      <c r="S229"/>
      <c r="T229"/>
      <c r="U229"/>
      <c r="V229"/>
      <c r="W229"/>
      <c r="X229"/>
    </row>
    <row r="230" spans="1:24" ht="15" x14ac:dyDescent="0.25">
      <c r="A230"/>
      <c r="B230"/>
      <c r="C230"/>
      <c r="D230"/>
      <c r="E230"/>
      <c r="F230"/>
      <c r="G230"/>
      <c r="H230"/>
      <c r="I230"/>
      <c r="J230"/>
      <c r="K230"/>
      <c r="L230"/>
      <c r="M230"/>
      <c r="N230"/>
      <c r="O230"/>
      <c r="P230"/>
      <c r="Q230"/>
      <c r="R230"/>
      <c r="S230"/>
      <c r="T230"/>
      <c r="U230"/>
      <c r="V230"/>
      <c r="W230"/>
      <c r="X230"/>
    </row>
    <row r="231" spans="1:24" ht="15" x14ac:dyDescent="0.25">
      <c r="A231"/>
      <c r="B231"/>
      <c r="C231"/>
      <c r="D231"/>
      <c r="E231"/>
      <c r="F231"/>
      <c r="G231"/>
      <c r="H231"/>
      <c r="I231"/>
      <c r="J231"/>
      <c r="K231"/>
      <c r="L231"/>
      <c r="M231"/>
      <c r="N231"/>
      <c r="O231"/>
      <c r="P231"/>
      <c r="Q231"/>
      <c r="R231"/>
      <c r="S231"/>
      <c r="T231"/>
      <c r="U231"/>
      <c r="V231"/>
      <c r="W231"/>
      <c r="X231"/>
    </row>
    <row r="232" spans="1:24" ht="15" x14ac:dyDescent="0.25">
      <c r="A232"/>
      <c r="B232"/>
      <c r="C232"/>
      <c r="D232"/>
      <c r="E232"/>
      <c r="F232"/>
      <c r="G232"/>
      <c r="H232"/>
      <c r="I232"/>
      <c r="J232"/>
      <c r="K232"/>
      <c r="L232"/>
      <c r="M232"/>
      <c r="N232"/>
      <c r="O232"/>
      <c r="P232"/>
      <c r="Q232"/>
      <c r="R232"/>
      <c r="S232"/>
      <c r="T232"/>
      <c r="U232"/>
      <c r="V232"/>
      <c r="W232"/>
      <c r="X232"/>
    </row>
    <row r="233" spans="1:24" ht="15" x14ac:dyDescent="0.25">
      <c r="A233"/>
      <c r="B233"/>
      <c r="C233"/>
      <c r="D233"/>
      <c r="E233"/>
      <c r="F233"/>
      <c r="G233"/>
      <c r="H233"/>
      <c r="I233"/>
      <c r="J233"/>
      <c r="K233"/>
      <c r="L233"/>
      <c r="M233"/>
      <c r="N233"/>
      <c r="O233"/>
      <c r="P233"/>
      <c r="Q233"/>
      <c r="R233"/>
      <c r="S233"/>
      <c r="T233"/>
      <c r="U233"/>
      <c r="V233"/>
      <c r="W233"/>
      <c r="X233"/>
    </row>
    <row r="234" spans="1:24" ht="15" x14ac:dyDescent="0.25">
      <c r="A234"/>
      <c r="B234"/>
      <c r="C234"/>
      <c r="D234"/>
      <c r="E234"/>
      <c r="F234"/>
      <c r="G234"/>
      <c r="H234"/>
      <c r="I234"/>
      <c r="J234"/>
      <c r="K234"/>
      <c r="L234"/>
      <c r="M234"/>
      <c r="N234"/>
      <c r="O234"/>
      <c r="P234"/>
      <c r="Q234"/>
      <c r="R234"/>
      <c r="S234"/>
      <c r="T234"/>
      <c r="U234"/>
      <c r="V234"/>
      <c r="W234"/>
      <c r="X234"/>
    </row>
    <row r="235" spans="1:24" ht="15" x14ac:dyDescent="0.25">
      <c r="A235"/>
      <c r="B235"/>
      <c r="C235"/>
      <c r="D235"/>
      <c r="E235"/>
      <c r="F235"/>
      <c r="G235"/>
      <c r="H235"/>
      <c r="I235"/>
      <c r="J235"/>
      <c r="K235"/>
      <c r="L235"/>
      <c r="M235"/>
      <c r="N235"/>
      <c r="O235"/>
      <c r="P235"/>
      <c r="Q235"/>
      <c r="R235"/>
      <c r="S235"/>
      <c r="T235"/>
      <c r="U235"/>
      <c r="V235"/>
      <c r="W235"/>
      <c r="X235"/>
    </row>
    <row r="236" spans="1:24" ht="15" x14ac:dyDescent="0.25">
      <c r="A236"/>
      <c r="B236"/>
      <c r="C236"/>
      <c r="D236"/>
      <c r="E236"/>
      <c r="F236"/>
      <c r="G236"/>
      <c r="H236"/>
      <c r="I236"/>
      <c r="J236"/>
      <c r="K236"/>
      <c r="L236"/>
      <c r="M236"/>
      <c r="N236"/>
      <c r="O236"/>
      <c r="P236"/>
      <c r="Q236"/>
      <c r="R236"/>
      <c r="S236"/>
      <c r="T236"/>
      <c r="U236"/>
      <c r="V236"/>
      <c r="W236"/>
      <c r="X236"/>
    </row>
    <row r="237" spans="1:24" ht="15" x14ac:dyDescent="0.25">
      <c r="A237"/>
      <c r="B237"/>
      <c r="C237"/>
      <c r="D237"/>
      <c r="E237"/>
      <c r="F237"/>
      <c r="G237"/>
      <c r="H237"/>
      <c r="I237"/>
      <c r="J237"/>
      <c r="K237"/>
      <c r="L237"/>
      <c r="M237"/>
      <c r="N237"/>
      <c r="O237"/>
      <c r="P237"/>
      <c r="Q237"/>
      <c r="R237"/>
      <c r="S237"/>
      <c r="T237"/>
      <c r="U237"/>
      <c r="V237"/>
      <c r="W237"/>
      <c r="X237"/>
    </row>
    <row r="238" spans="1:24" ht="15" x14ac:dyDescent="0.25">
      <c r="A238"/>
      <c r="B238"/>
      <c r="C238"/>
      <c r="D238"/>
      <c r="E238"/>
      <c r="F238"/>
      <c r="G238"/>
      <c r="H238"/>
      <c r="I238"/>
      <c r="J238"/>
      <c r="K238"/>
      <c r="L238"/>
      <c r="M238"/>
      <c r="N238"/>
      <c r="O238"/>
      <c r="P238"/>
      <c r="Q238"/>
      <c r="R238"/>
      <c r="S238"/>
      <c r="T238"/>
      <c r="U238"/>
      <c r="V238"/>
      <c r="W238"/>
      <c r="X238"/>
    </row>
    <row r="239" spans="1:24" ht="15" x14ac:dyDescent="0.25">
      <c r="A239"/>
      <c r="B239"/>
      <c r="C239"/>
      <c r="D239"/>
      <c r="E239"/>
      <c r="F239"/>
      <c r="G239"/>
      <c r="H239"/>
      <c r="I239"/>
      <c r="J239"/>
      <c r="K239"/>
      <c r="L239"/>
      <c r="M239"/>
      <c r="N239"/>
      <c r="O239"/>
      <c r="P239"/>
      <c r="Q239"/>
      <c r="R239"/>
      <c r="S239"/>
      <c r="T239"/>
      <c r="U239"/>
      <c r="V239"/>
      <c r="W239"/>
      <c r="X239"/>
    </row>
    <row r="240" spans="1:24" ht="15" x14ac:dyDescent="0.25">
      <c r="A240"/>
      <c r="B240"/>
      <c r="C240"/>
      <c r="D240"/>
      <c r="E240"/>
      <c r="F240"/>
      <c r="G240"/>
      <c r="H240"/>
      <c r="I240"/>
      <c r="J240"/>
      <c r="K240"/>
      <c r="L240"/>
      <c r="M240"/>
      <c r="N240"/>
      <c r="O240"/>
      <c r="P240"/>
      <c r="Q240"/>
      <c r="R240"/>
      <c r="S240"/>
      <c r="T240"/>
      <c r="U240"/>
      <c r="V240"/>
      <c r="W240"/>
      <c r="X240"/>
    </row>
    <row r="241" spans="1:24" ht="15" x14ac:dyDescent="0.25">
      <c r="A241"/>
      <c r="B241"/>
      <c r="C241"/>
      <c r="D241"/>
      <c r="E241"/>
      <c r="F241"/>
      <c r="G241"/>
      <c r="H241"/>
      <c r="I241"/>
      <c r="J241"/>
      <c r="K241"/>
      <c r="L241"/>
      <c r="M241"/>
      <c r="N241"/>
      <c r="O241"/>
      <c r="P241"/>
      <c r="Q241"/>
      <c r="R241"/>
      <c r="S241"/>
      <c r="T241"/>
      <c r="U241"/>
      <c r="V241"/>
      <c r="W241"/>
      <c r="X241"/>
    </row>
    <row r="242" spans="1:24" ht="15" x14ac:dyDescent="0.25">
      <c r="A242"/>
      <c r="B242"/>
      <c r="C242"/>
      <c r="D242"/>
      <c r="E242"/>
      <c r="F242"/>
      <c r="G242"/>
      <c r="H242"/>
      <c r="I242"/>
      <c r="J242"/>
      <c r="K242"/>
      <c r="L242"/>
      <c r="M242"/>
      <c r="N242"/>
      <c r="O242"/>
      <c r="P242"/>
      <c r="Q242"/>
      <c r="R242"/>
      <c r="S242"/>
      <c r="T242"/>
      <c r="U242"/>
      <c r="V242"/>
      <c r="W242"/>
      <c r="X242"/>
    </row>
    <row r="243" spans="1:24" ht="15" x14ac:dyDescent="0.25">
      <c r="A243"/>
      <c r="B243"/>
      <c r="C243"/>
      <c r="D243"/>
      <c r="E243"/>
      <c r="F243"/>
      <c r="G243"/>
      <c r="H243"/>
      <c r="I243"/>
      <c r="J243"/>
      <c r="K243"/>
      <c r="L243"/>
      <c r="M243"/>
      <c r="N243"/>
      <c r="O243"/>
      <c r="P243"/>
      <c r="Q243"/>
      <c r="R243"/>
      <c r="S243"/>
      <c r="T243"/>
      <c r="U243"/>
      <c r="V243"/>
      <c r="W243"/>
      <c r="X243"/>
    </row>
    <row r="244" spans="1:24" ht="15" x14ac:dyDescent="0.25">
      <c r="A244"/>
      <c r="B244"/>
      <c r="C244"/>
      <c r="D244"/>
      <c r="E244"/>
      <c r="F244"/>
      <c r="G244"/>
      <c r="H244"/>
      <c r="I244"/>
      <c r="J244"/>
      <c r="K244"/>
      <c r="L244"/>
      <c r="M244"/>
      <c r="N244"/>
      <c r="O244"/>
      <c r="P244"/>
      <c r="Q244"/>
      <c r="R244"/>
      <c r="S244"/>
      <c r="T244"/>
      <c r="U244"/>
      <c r="V244"/>
      <c r="W244"/>
      <c r="X244"/>
    </row>
    <row r="245" spans="1:24" ht="15" x14ac:dyDescent="0.25">
      <c r="A245"/>
      <c r="B245"/>
      <c r="C245"/>
      <c r="D245"/>
      <c r="E245"/>
      <c r="F245"/>
      <c r="G245"/>
      <c r="H245"/>
      <c r="I245"/>
      <c r="J245"/>
      <c r="K245"/>
      <c r="L245"/>
      <c r="M245"/>
      <c r="N245"/>
      <c r="O245"/>
      <c r="P245"/>
      <c r="Q245"/>
      <c r="R245"/>
      <c r="S245"/>
      <c r="T245"/>
      <c r="U245"/>
      <c r="V245"/>
      <c r="W245"/>
      <c r="X245"/>
    </row>
    <row r="246" spans="1:24" ht="15" x14ac:dyDescent="0.25">
      <c r="A246"/>
      <c r="B246"/>
      <c r="C246"/>
      <c r="D246"/>
      <c r="E246"/>
      <c r="F246"/>
      <c r="G246"/>
      <c r="H246"/>
      <c r="I246"/>
      <c r="J246"/>
      <c r="K246"/>
      <c r="L246"/>
      <c r="M246"/>
      <c r="N246"/>
      <c r="O246"/>
      <c r="P246"/>
      <c r="Q246"/>
      <c r="R246"/>
      <c r="S246"/>
      <c r="T246"/>
      <c r="U246"/>
      <c r="V246"/>
      <c r="W246"/>
      <c r="X246"/>
    </row>
    <row r="247" spans="1:24" ht="15" x14ac:dyDescent="0.25">
      <c r="A247"/>
      <c r="B247"/>
      <c r="C247"/>
      <c r="D247"/>
      <c r="E247"/>
      <c r="F247"/>
      <c r="G247"/>
      <c r="H247"/>
      <c r="I247"/>
      <c r="J247"/>
      <c r="K247"/>
      <c r="L247"/>
      <c r="M247"/>
      <c r="N247"/>
      <c r="O247"/>
      <c r="P247"/>
      <c r="Q247"/>
      <c r="R247"/>
      <c r="S247"/>
      <c r="T247"/>
      <c r="U247"/>
      <c r="V247"/>
      <c r="W247"/>
      <c r="X247"/>
    </row>
    <row r="248" spans="1:24" ht="15" x14ac:dyDescent="0.25">
      <c r="A248"/>
      <c r="B248"/>
      <c r="C248"/>
      <c r="D248"/>
      <c r="E248"/>
      <c r="F248"/>
      <c r="G248"/>
      <c r="H248"/>
      <c r="I248"/>
      <c r="J248"/>
      <c r="K248"/>
      <c r="L248"/>
      <c r="M248"/>
      <c r="N248"/>
      <c r="O248"/>
      <c r="P248"/>
      <c r="Q248"/>
      <c r="R248"/>
      <c r="S248"/>
      <c r="T248"/>
      <c r="U248"/>
      <c r="V248"/>
      <c r="W248"/>
      <c r="X248"/>
    </row>
    <row r="249" spans="1:24" ht="15" x14ac:dyDescent="0.25">
      <c r="A249"/>
      <c r="B249"/>
      <c r="C249"/>
      <c r="D249"/>
      <c r="E249"/>
      <c r="F249"/>
      <c r="G249"/>
      <c r="H249"/>
      <c r="I249"/>
      <c r="J249"/>
      <c r="K249"/>
      <c r="L249"/>
      <c r="M249"/>
      <c r="N249"/>
      <c r="O249"/>
      <c r="P249"/>
      <c r="Q249"/>
      <c r="R249"/>
      <c r="S249"/>
      <c r="T249"/>
      <c r="U249"/>
      <c r="V249"/>
      <c r="W249"/>
      <c r="X249"/>
    </row>
    <row r="250" spans="1:24" ht="15" x14ac:dyDescent="0.25">
      <c r="A250"/>
      <c r="B250"/>
      <c r="C250"/>
      <c r="D250"/>
      <c r="E250"/>
      <c r="F250"/>
      <c r="G250"/>
      <c r="H250"/>
      <c r="I250"/>
      <c r="J250"/>
      <c r="K250"/>
      <c r="L250"/>
      <c r="M250"/>
      <c r="N250"/>
      <c r="O250"/>
      <c r="P250"/>
      <c r="Q250"/>
      <c r="R250"/>
      <c r="S250"/>
      <c r="T250"/>
      <c r="U250"/>
      <c r="V250"/>
      <c r="W250"/>
      <c r="X250"/>
    </row>
    <row r="251" spans="1:24" ht="15" x14ac:dyDescent="0.25">
      <c r="A251"/>
      <c r="B251"/>
      <c r="C251"/>
      <c r="D251"/>
      <c r="E251"/>
      <c r="F251"/>
      <c r="G251"/>
      <c r="H251"/>
      <c r="I251"/>
      <c r="J251"/>
      <c r="K251"/>
      <c r="L251"/>
      <c r="M251"/>
      <c r="N251"/>
      <c r="O251"/>
      <c r="P251"/>
      <c r="Q251"/>
      <c r="R251"/>
      <c r="S251"/>
      <c r="T251"/>
      <c r="U251"/>
      <c r="V251"/>
      <c r="W251"/>
      <c r="X251"/>
    </row>
    <row r="252" spans="1:24" ht="15" x14ac:dyDescent="0.25">
      <c r="A252"/>
      <c r="B252"/>
      <c r="C252"/>
      <c r="D252"/>
      <c r="E252"/>
      <c r="F252"/>
      <c r="G252"/>
      <c r="H252"/>
      <c r="I252"/>
      <c r="J252"/>
      <c r="K252"/>
      <c r="L252"/>
      <c r="M252"/>
      <c r="N252"/>
      <c r="O252"/>
      <c r="P252"/>
      <c r="Q252"/>
      <c r="R252"/>
      <c r="S252"/>
      <c r="T252"/>
      <c r="U252"/>
      <c r="V252"/>
      <c r="W252"/>
      <c r="X252"/>
    </row>
    <row r="253" spans="1:24" ht="15" x14ac:dyDescent="0.25">
      <c r="A253"/>
      <c r="B253"/>
      <c r="C253"/>
      <c r="D253"/>
      <c r="E253"/>
      <c r="F253"/>
      <c r="G253"/>
      <c r="H253"/>
      <c r="I253"/>
      <c r="J253"/>
      <c r="K253"/>
      <c r="L253"/>
      <c r="M253"/>
      <c r="N253"/>
      <c r="O253"/>
      <c r="P253"/>
      <c r="Q253"/>
      <c r="R253"/>
      <c r="S253"/>
      <c r="T253"/>
      <c r="U253"/>
      <c r="V253"/>
      <c r="W253"/>
      <c r="X253"/>
    </row>
    <row r="254" spans="1:24" ht="15" x14ac:dyDescent="0.25">
      <c r="A254"/>
      <c r="B254"/>
      <c r="C254"/>
      <c r="D254"/>
      <c r="E254"/>
      <c r="F254"/>
      <c r="G254"/>
      <c r="H254"/>
      <c r="I254"/>
      <c r="J254"/>
      <c r="K254"/>
      <c r="L254"/>
      <c r="M254"/>
      <c r="N254"/>
      <c r="O254"/>
      <c r="P254"/>
      <c r="Q254"/>
      <c r="R254"/>
      <c r="S254"/>
      <c r="T254"/>
      <c r="U254"/>
      <c r="V254"/>
      <c r="W254"/>
      <c r="X254"/>
    </row>
    <row r="255" spans="1:24" ht="15" x14ac:dyDescent="0.25">
      <c r="A255"/>
      <c r="B255"/>
      <c r="C255"/>
      <c r="D255"/>
      <c r="E255"/>
      <c r="F255"/>
      <c r="G255"/>
      <c r="H255"/>
      <c r="I255"/>
      <c r="J255"/>
      <c r="K255"/>
      <c r="L255"/>
      <c r="M255"/>
      <c r="N255"/>
      <c r="O255"/>
      <c r="P255"/>
      <c r="Q255"/>
      <c r="R255"/>
      <c r="S255"/>
      <c r="T255"/>
      <c r="U255"/>
      <c r="V255"/>
      <c r="W255"/>
      <c r="X255"/>
    </row>
    <row r="256" spans="1:24" ht="15" x14ac:dyDescent="0.25">
      <c r="A256"/>
      <c r="B256"/>
      <c r="C256"/>
      <c r="D256"/>
      <c r="E256"/>
      <c r="F256"/>
      <c r="G256"/>
      <c r="H256"/>
      <c r="I256"/>
      <c r="J256"/>
      <c r="K256"/>
      <c r="L256"/>
      <c r="M256"/>
      <c r="N256"/>
      <c r="O256"/>
      <c r="P256"/>
      <c r="Q256"/>
      <c r="R256"/>
      <c r="S256"/>
      <c r="T256"/>
      <c r="U256"/>
      <c r="V256"/>
      <c r="W256"/>
      <c r="X256"/>
    </row>
    <row r="257" spans="1:24" ht="15" x14ac:dyDescent="0.25">
      <c r="A257"/>
      <c r="B257"/>
      <c r="C257"/>
      <c r="D257"/>
      <c r="E257"/>
      <c r="F257"/>
      <c r="G257"/>
      <c r="H257"/>
      <c r="I257"/>
      <c r="J257"/>
      <c r="K257"/>
      <c r="L257"/>
      <c r="M257"/>
      <c r="N257"/>
      <c r="O257"/>
      <c r="P257"/>
      <c r="Q257"/>
      <c r="R257"/>
      <c r="S257"/>
      <c r="T257"/>
      <c r="U257"/>
      <c r="V257"/>
      <c r="W257"/>
      <c r="X257"/>
    </row>
    <row r="258" spans="1:24" ht="15" x14ac:dyDescent="0.25">
      <c r="A258"/>
      <c r="B258"/>
      <c r="C258"/>
      <c r="D258"/>
      <c r="E258"/>
      <c r="F258"/>
      <c r="G258"/>
      <c r="H258"/>
      <c r="I258"/>
      <c r="J258"/>
      <c r="K258"/>
      <c r="L258"/>
      <c r="M258"/>
      <c r="N258"/>
      <c r="O258"/>
      <c r="P258"/>
      <c r="Q258"/>
      <c r="R258"/>
      <c r="S258"/>
      <c r="T258"/>
      <c r="U258"/>
      <c r="V258"/>
      <c r="W258"/>
      <c r="X258"/>
    </row>
    <row r="259" spans="1:24" ht="15" x14ac:dyDescent="0.25">
      <c r="A259"/>
      <c r="B259"/>
      <c r="C259"/>
      <c r="D259"/>
      <c r="E259"/>
      <c r="F259"/>
      <c r="G259"/>
      <c r="H259"/>
      <c r="I259"/>
      <c r="J259"/>
      <c r="K259"/>
      <c r="L259"/>
      <c r="M259"/>
      <c r="N259"/>
      <c r="O259"/>
      <c r="P259"/>
      <c r="Q259"/>
      <c r="R259"/>
      <c r="S259"/>
      <c r="T259"/>
      <c r="U259"/>
      <c r="V259"/>
      <c r="W259"/>
      <c r="X259"/>
    </row>
    <row r="260" spans="1:24" ht="15" x14ac:dyDescent="0.25">
      <c r="A260"/>
      <c r="B260"/>
      <c r="C260"/>
      <c r="D260"/>
      <c r="E260"/>
      <c r="F260"/>
      <c r="G260"/>
      <c r="H260"/>
      <c r="I260"/>
      <c r="J260"/>
      <c r="K260"/>
      <c r="L260"/>
      <c r="M260"/>
      <c r="N260"/>
      <c r="O260"/>
      <c r="P260"/>
      <c r="Q260"/>
      <c r="R260"/>
      <c r="S260"/>
      <c r="T260"/>
      <c r="U260"/>
      <c r="V260"/>
      <c r="W260"/>
      <c r="X260"/>
    </row>
    <row r="261" spans="1:24" ht="15" x14ac:dyDescent="0.25">
      <c r="A261"/>
      <c r="B261"/>
      <c r="C261"/>
      <c r="D261"/>
      <c r="E261"/>
      <c r="F261"/>
      <c r="G261"/>
      <c r="H261"/>
      <c r="I261"/>
      <c r="J261"/>
      <c r="K261"/>
      <c r="L261"/>
      <c r="M261"/>
      <c r="N261"/>
      <c r="O261"/>
      <c r="P261"/>
      <c r="Q261"/>
      <c r="R261"/>
      <c r="S261"/>
      <c r="T261"/>
      <c r="U261"/>
      <c r="V261"/>
      <c r="W261"/>
      <c r="X261"/>
    </row>
    <row r="262" spans="1:24" ht="15" x14ac:dyDescent="0.25">
      <c r="A262"/>
      <c r="B262"/>
      <c r="C262"/>
      <c r="D262"/>
      <c r="E262"/>
      <c r="F262"/>
      <c r="G262"/>
      <c r="H262"/>
      <c r="I262"/>
      <c r="J262"/>
      <c r="K262"/>
      <c r="L262"/>
      <c r="M262"/>
      <c r="N262"/>
      <c r="O262"/>
      <c r="P262"/>
      <c r="Q262"/>
      <c r="R262"/>
      <c r="S262"/>
      <c r="T262"/>
      <c r="U262"/>
      <c r="V262"/>
      <c r="W262"/>
      <c r="X262"/>
    </row>
    <row r="263" spans="1:24" ht="15" x14ac:dyDescent="0.25">
      <c r="A263"/>
      <c r="B263"/>
      <c r="C263"/>
      <c r="D263"/>
      <c r="E263"/>
      <c r="F263"/>
      <c r="G263"/>
      <c r="H263"/>
      <c r="I263"/>
      <c r="J263"/>
      <c r="K263"/>
      <c r="L263"/>
      <c r="M263"/>
      <c r="N263"/>
      <c r="O263"/>
      <c r="P263"/>
      <c r="Q263"/>
      <c r="R263"/>
      <c r="S263"/>
      <c r="T263"/>
      <c r="U263"/>
      <c r="V263"/>
      <c r="W263"/>
      <c r="X263"/>
    </row>
    <row r="264" spans="1:24" ht="15" x14ac:dyDescent="0.25">
      <c r="A264"/>
      <c r="B264"/>
      <c r="C264"/>
      <c r="D264"/>
      <c r="E264"/>
      <c r="F264"/>
      <c r="G264"/>
      <c r="H264"/>
      <c r="I264"/>
      <c r="J264"/>
      <c r="K264"/>
      <c r="L264"/>
      <c r="M264"/>
      <c r="N264"/>
      <c r="O264"/>
      <c r="P264"/>
      <c r="Q264"/>
      <c r="R264"/>
      <c r="S264"/>
      <c r="T264"/>
      <c r="U264"/>
      <c r="V264"/>
      <c r="W264"/>
      <c r="X264"/>
    </row>
    <row r="265" spans="1:24" ht="15" x14ac:dyDescent="0.25">
      <c r="A265"/>
      <c r="B265"/>
      <c r="C265"/>
      <c r="D265"/>
      <c r="E265"/>
      <c r="F265"/>
      <c r="G265"/>
      <c r="H265"/>
      <c r="I265"/>
      <c r="J265"/>
      <c r="K265"/>
      <c r="L265"/>
      <c r="M265"/>
      <c r="N265"/>
      <c r="O265"/>
      <c r="P265"/>
      <c r="Q265"/>
      <c r="R265"/>
      <c r="S265"/>
      <c r="T265"/>
      <c r="U265"/>
      <c r="V265"/>
      <c r="W265"/>
      <c r="X265"/>
    </row>
    <row r="266" spans="1:24" ht="15" x14ac:dyDescent="0.25">
      <c r="A266"/>
      <c r="B266"/>
      <c r="C266"/>
      <c r="D266"/>
      <c r="E266"/>
      <c r="F266"/>
      <c r="G266"/>
      <c r="H266"/>
      <c r="I266"/>
      <c r="J266"/>
      <c r="K266"/>
      <c r="L266"/>
      <c r="M266"/>
      <c r="N266"/>
      <c r="O266"/>
      <c r="P266"/>
      <c r="Q266"/>
      <c r="R266"/>
      <c r="S266"/>
      <c r="T266"/>
      <c r="U266"/>
      <c r="V266"/>
      <c r="W266"/>
      <c r="X266"/>
    </row>
    <row r="267" spans="1:24" ht="15" x14ac:dyDescent="0.25">
      <c r="A267"/>
      <c r="B267"/>
      <c r="C267"/>
      <c r="D267"/>
      <c r="E267"/>
      <c r="F267"/>
      <c r="G267"/>
      <c r="H267"/>
      <c r="I267"/>
      <c r="J267"/>
      <c r="K267"/>
      <c r="L267"/>
      <c r="M267"/>
      <c r="N267"/>
      <c r="O267"/>
      <c r="P267"/>
      <c r="Q267"/>
      <c r="R267"/>
      <c r="S267"/>
      <c r="T267"/>
      <c r="U267"/>
      <c r="V267"/>
      <c r="W267"/>
      <c r="X267"/>
    </row>
    <row r="268" spans="1:24" ht="15" x14ac:dyDescent="0.25">
      <c r="A268"/>
      <c r="B268"/>
      <c r="C268"/>
      <c r="D268"/>
      <c r="E268"/>
      <c r="F268"/>
      <c r="G268"/>
      <c r="H268"/>
      <c r="I268"/>
      <c r="J268"/>
      <c r="K268"/>
      <c r="L268"/>
      <c r="M268"/>
      <c r="N268"/>
      <c r="O268"/>
      <c r="P268"/>
      <c r="Q268"/>
      <c r="R268"/>
      <c r="S268"/>
      <c r="T268"/>
      <c r="U268"/>
      <c r="V268"/>
      <c r="W268"/>
      <c r="X268"/>
    </row>
    <row r="269" spans="1:24" ht="15" x14ac:dyDescent="0.25">
      <c r="A269"/>
      <c r="B269"/>
      <c r="C269"/>
      <c r="D269"/>
      <c r="E269"/>
      <c r="F269"/>
      <c r="G269"/>
      <c r="H269"/>
      <c r="I269"/>
      <c r="J269"/>
      <c r="K269"/>
      <c r="L269"/>
      <c r="M269"/>
      <c r="N269"/>
      <c r="O269"/>
      <c r="P269"/>
      <c r="Q269"/>
      <c r="R269"/>
      <c r="S269"/>
      <c r="T269"/>
      <c r="U269"/>
      <c r="V269"/>
      <c r="W269"/>
      <c r="X269"/>
    </row>
    <row r="270" spans="1:24" ht="15" x14ac:dyDescent="0.25">
      <c r="A270"/>
      <c r="B270"/>
      <c r="C270"/>
      <c r="D270"/>
      <c r="E270"/>
      <c r="F270"/>
      <c r="G270"/>
      <c r="H270"/>
      <c r="I270"/>
      <c r="J270"/>
      <c r="K270"/>
      <c r="L270"/>
      <c r="M270"/>
      <c r="N270"/>
      <c r="O270"/>
      <c r="P270"/>
      <c r="Q270"/>
      <c r="R270"/>
      <c r="S270"/>
      <c r="T270"/>
      <c r="U270"/>
      <c r="V270"/>
      <c r="W270"/>
      <c r="X270"/>
    </row>
    <row r="271" spans="1:24" ht="15" x14ac:dyDescent="0.25">
      <c r="A271"/>
      <c r="B271"/>
      <c r="C271"/>
      <c r="D271"/>
      <c r="E271"/>
      <c r="F271"/>
      <c r="G271"/>
      <c r="H271"/>
      <c r="I271"/>
      <c r="J271"/>
      <c r="K271"/>
      <c r="L271"/>
      <c r="M271"/>
      <c r="N271"/>
      <c r="O271"/>
      <c r="P271"/>
      <c r="Q271"/>
      <c r="R271"/>
      <c r="S271"/>
      <c r="T271"/>
      <c r="U271"/>
      <c r="V271"/>
      <c r="W271"/>
      <c r="X271"/>
    </row>
    <row r="272" spans="1:24" ht="15" x14ac:dyDescent="0.25">
      <c r="A272"/>
      <c r="B272"/>
      <c r="C272"/>
      <c r="D272"/>
      <c r="E272"/>
      <c r="F272"/>
      <c r="G272"/>
      <c r="H272"/>
      <c r="I272"/>
      <c r="J272"/>
      <c r="K272"/>
      <c r="L272"/>
      <c r="M272"/>
      <c r="N272"/>
      <c r="O272"/>
      <c r="P272"/>
      <c r="Q272"/>
      <c r="R272"/>
      <c r="S272"/>
      <c r="T272"/>
      <c r="U272"/>
      <c r="V272"/>
      <c r="W272"/>
      <c r="X272"/>
    </row>
    <row r="273" spans="1:24" ht="15" x14ac:dyDescent="0.25">
      <c r="A273"/>
      <c r="B273"/>
      <c r="C273"/>
      <c r="D273"/>
      <c r="E273"/>
      <c r="F273"/>
      <c r="G273"/>
      <c r="H273"/>
      <c r="I273"/>
      <c r="J273"/>
      <c r="K273"/>
      <c r="L273"/>
      <c r="M273"/>
      <c r="N273"/>
      <c r="O273"/>
      <c r="P273"/>
      <c r="Q273"/>
      <c r="R273"/>
      <c r="S273"/>
      <c r="T273"/>
      <c r="U273"/>
      <c r="V273"/>
      <c r="W273"/>
      <c r="X273"/>
    </row>
    <row r="274" spans="1:24" ht="15" x14ac:dyDescent="0.25">
      <c r="A274"/>
      <c r="B274"/>
      <c r="C274"/>
      <c r="D274"/>
      <c r="E274"/>
      <c r="F274"/>
      <c r="G274"/>
      <c r="H274"/>
      <c r="I274"/>
      <c r="J274"/>
      <c r="K274"/>
      <c r="L274"/>
      <c r="M274"/>
      <c r="N274"/>
      <c r="O274"/>
      <c r="P274"/>
      <c r="Q274"/>
      <c r="R274"/>
      <c r="S274"/>
      <c r="T274"/>
      <c r="U274"/>
      <c r="V274"/>
      <c r="W274"/>
      <c r="X274"/>
    </row>
    <row r="275" spans="1:24" ht="15" x14ac:dyDescent="0.25">
      <c r="A275"/>
      <c r="B275"/>
      <c r="C275"/>
      <c r="D275"/>
      <c r="E275"/>
      <c r="F275"/>
      <c r="G275"/>
      <c r="H275"/>
      <c r="I275"/>
      <c r="J275"/>
      <c r="K275"/>
      <c r="L275"/>
      <c r="M275"/>
      <c r="N275"/>
      <c r="O275"/>
      <c r="P275"/>
      <c r="Q275"/>
      <c r="R275"/>
      <c r="S275"/>
      <c r="T275"/>
      <c r="U275"/>
      <c r="V275"/>
      <c r="W275"/>
      <c r="X275"/>
    </row>
    <row r="276" spans="1:24" ht="15" x14ac:dyDescent="0.25">
      <c r="A276"/>
      <c r="B276"/>
      <c r="C276"/>
      <c r="D276"/>
      <c r="E276"/>
      <c r="F276"/>
      <c r="G276"/>
      <c r="H276"/>
      <c r="I276"/>
      <c r="J276"/>
      <c r="K276"/>
      <c r="L276"/>
      <c r="M276"/>
      <c r="N276"/>
      <c r="O276"/>
      <c r="P276"/>
      <c r="Q276"/>
      <c r="R276"/>
      <c r="S276"/>
      <c r="T276"/>
      <c r="U276"/>
      <c r="V276"/>
      <c r="W276"/>
      <c r="X276"/>
    </row>
    <row r="277" spans="1:24" ht="15" x14ac:dyDescent="0.25">
      <c r="A277"/>
      <c r="B277"/>
      <c r="C277"/>
      <c r="D277"/>
      <c r="E277"/>
      <c r="F277"/>
      <c r="G277"/>
      <c r="H277"/>
      <c r="I277"/>
      <c r="J277"/>
      <c r="K277"/>
      <c r="L277"/>
      <c r="M277"/>
      <c r="N277"/>
      <c r="O277"/>
      <c r="P277"/>
      <c r="Q277"/>
      <c r="R277"/>
      <c r="S277"/>
      <c r="T277"/>
      <c r="U277"/>
      <c r="V277"/>
      <c r="W277"/>
      <c r="X277"/>
    </row>
    <row r="278" spans="1:24" ht="15" x14ac:dyDescent="0.25">
      <c r="A278"/>
      <c r="B278"/>
      <c r="C278"/>
      <c r="D278"/>
      <c r="E278"/>
      <c r="F278"/>
      <c r="G278"/>
      <c r="H278"/>
      <c r="I278"/>
      <c r="J278"/>
      <c r="K278"/>
      <c r="L278"/>
      <c r="M278"/>
      <c r="N278"/>
      <c r="O278"/>
      <c r="P278"/>
      <c r="Q278"/>
      <c r="R278"/>
      <c r="S278"/>
      <c r="T278"/>
      <c r="U278"/>
      <c r="V278"/>
      <c r="W278"/>
      <c r="X278"/>
    </row>
    <row r="279" spans="1:24" ht="15" x14ac:dyDescent="0.25">
      <c r="A279"/>
      <c r="B279"/>
      <c r="C279"/>
      <c r="D279"/>
      <c r="E279"/>
      <c r="F279"/>
      <c r="G279"/>
      <c r="H279"/>
      <c r="I279"/>
      <c r="J279"/>
      <c r="K279"/>
      <c r="L279"/>
      <c r="M279"/>
      <c r="N279"/>
      <c r="O279"/>
      <c r="P279"/>
      <c r="Q279"/>
      <c r="R279"/>
      <c r="S279"/>
      <c r="T279"/>
      <c r="U279"/>
      <c r="V279"/>
      <c r="W279"/>
      <c r="X279"/>
    </row>
    <row r="280" spans="1:24" ht="15" x14ac:dyDescent="0.25">
      <c r="A280"/>
      <c r="B280"/>
      <c r="C280"/>
      <c r="D280"/>
      <c r="E280"/>
      <c r="F280"/>
      <c r="G280"/>
      <c r="H280"/>
      <c r="I280"/>
      <c r="J280"/>
      <c r="K280"/>
      <c r="L280"/>
      <c r="M280"/>
      <c r="N280"/>
      <c r="O280"/>
      <c r="P280"/>
      <c r="Q280"/>
      <c r="R280"/>
      <c r="S280"/>
      <c r="T280"/>
      <c r="U280"/>
      <c r="V280"/>
      <c r="W280"/>
      <c r="X280"/>
    </row>
    <row r="281" spans="1:24" ht="15" x14ac:dyDescent="0.25">
      <c r="A281"/>
      <c r="B281"/>
      <c r="C281"/>
      <c r="D281"/>
      <c r="E281"/>
      <c r="F281"/>
      <c r="G281"/>
      <c r="H281"/>
      <c r="I281"/>
      <c r="J281"/>
      <c r="K281"/>
      <c r="L281"/>
      <c r="M281"/>
      <c r="N281"/>
      <c r="O281"/>
      <c r="P281"/>
      <c r="Q281"/>
      <c r="R281"/>
      <c r="S281"/>
      <c r="T281"/>
      <c r="U281"/>
      <c r="V281"/>
      <c r="W281"/>
      <c r="X281"/>
    </row>
    <row r="282" spans="1:24" ht="15" x14ac:dyDescent="0.25">
      <c r="A282"/>
      <c r="B282"/>
      <c r="C282"/>
      <c r="D282"/>
      <c r="E282"/>
      <c r="F282"/>
      <c r="G282"/>
      <c r="H282"/>
      <c r="I282"/>
      <c r="J282"/>
      <c r="K282"/>
      <c r="L282"/>
      <c r="M282"/>
      <c r="N282"/>
      <c r="O282"/>
      <c r="P282"/>
      <c r="Q282"/>
      <c r="R282"/>
      <c r="S282"/>
      <c r="T282"/>
      <c r="U282"/>
      <c r="V282"/>
      <c r="W282"/>
      <c r="X282"/>
    </row>
    <row r="283" spans="1:24" ht="15" x14ac:dyDescent="0.25">
      <c r="A283"/>
      <c r="B283"/>
      <c r="C283"/>
      <c r="D283"/>
      <c r="E283"/>
      <c r="F283"/>
      <c r="G283"/>
      <c r="H283"/>
      <c r="I283"/>
      <c r="J283"/>
      <c r="K283"/>
      <c r="L283"/>
      <c r="M283"/>
      <c r="N283"/>
      <c r="O283"/>
      <c r="P283"/>
      <c r="Q283"/>
      <c r="R283"/>
      <c r="S283"/>
      <c r="T283"/>
      <c r="U283"/>
      <c r="V283"/>
      <c r="W283"/>
      <c r="X283"/>
    </row>
    <row r="284" spans="1:24" ht="15" x14ac:dyDescent="0.25">
      <c r="A284"/>
      <c r="B284"/>
      <c r="C284"/>
      <c r="D284"/>
      <c r="E284"/>
      <c r="F284"/>
      <c r="G284"/>
      <c r="H284"/>
      <c r="I284"/>
      <c r="J284"/>
      <c r="K284"/>
      <c r="L284"/>
      <c r="M284"/>
      <c r="N284"/>
      <c r="O284"/>
      <c r="P284"/>
      <c r="Q284"/>
      <c r="R284"/>
      <c r="S284"/>
      <c r="T284"/>
      <c r="U284"/>
      <c r="V284"/>
      <c r="W284"/>
      <c r="X284"/>
    </row>
    <row r="285" spans="1:24" ht="15" x14ac:dyDescent="0.25">
      <c r="A285"/>
      <c r="B285"/>
      <c r="C285"/>
      <c r="D285"/>
      <c r="E285"/>
      <c r="F285"/>
      <c r="G285"/>
      <c r="H285"/>
      <c r="I285"/>
      <c r="J285"/>
      <c r="K285"/>
      <c r="L285"/>
      <c r="M285"/>
      <c r="N285"/>
      <c r="O285"/>
      <c r="P285"/>
      <c r="Q285"/>
      <c r="R285"/>
      <c r="S285"/>
      <c r="T285"/>
      <c r="U285"/>
      <c r="V285"/>
      <c r="W285"/>
      <c r="X285"/>
    </row>
    <row r="286" spans="1:24" ht="15" x14ac:dyDescent="0.25">
      <c r="A286"/>
      <c r="B286"/>
      <c r="C286"/>
      <c r="D286"/>
      <c r="E286"/>
      <c r="F286"/>
      <c r="G286"/>
      <c r="H286"/>
      <c r="I286"/>
      <c r="J286"/>
      <c r="K286"/>
      <c r="L286"/>
      <c r="M286"/>
      <c r="N286"/>
      <c r="O286"/>
      <c r="P286"/>
      <c r="Q286"/>
      <c r="R286"/>
      <c r="S286"/>
      <c r="T286"/>
      <c r="U286"/>
      <c r="V286"/>
      <c r="W286"/>
      <c r="X286"/>
    </row>
    <row r="287" spans="1:24" ht="15" x14ac:dyDescent="0.25">
      <c r="A287"/>
      <c r="B287"/>
      <c r="C287"/>
      <c r="D287"/>
      <c r="E287"/>
      <c r="F287"/>
      <c r="G287"/>
      <c r="H287"/>
      <c r="I287"/>
      <c r="J287"/>
      <c r="K287"/>
      <c r="L287"/>
      <c r="M287"/>
      <c r="N287"/>
      <c r="O287"/>
      <c r="P287"/>
      <c r="Q287"/>
      <c r="R287"/>
      <c r="S287"/>
      <c r="T287"/>
      <c r="U287"/>
      <c r="V287"/>
      <c r="W287"/>
      <c r="X287"/>
    </row>
    <row r="288" spans="1:24" ht="15" x14ac:dyDescent="0.25">
      <c r="A288"/>
      <c r="B288"/>
      <c r="C288"/>
      <c r="D288"/>
      <c r="E288"/>
      <c r="F288"/>
      <c r="G288"/>
      <c r="H288"/>
      <c r="I288"/>
      <c r="J288"/>
      <c r="K288"/>
      <c r="L288"/>
      <c r="M288"/>
      <c r="N288"/>
      <c r="O288"/>
      <c r="P288"/>
      <c r="Q288"/>
      <c r="R288"/>
      <c r="S288"/>
      <c r="T288"/>
      <c r="U288"/>
      <c r="V288"/>
      <c r="W288"/>
      <c r="X288"/>
    </row>
    <row r="289" spans="1:24" ht="15" x14ac:dyDescent="0.25">
      <c r="A289"/>
      <c r="B289"/>
      <c r="C289"/>
      <c r="D289"/>
      <c r="E289"/>
      <c r="F289"/>
      <c r="G289"/>
      <c r="H289"/>
      <c r="I289"/>
      <c r="J289"/>
      <c r="K289"/>
      <c r="L289"/>
      <c r="M289"/>
      <c r="N289"/>
      <c r="O289"/>
      <c r="P289"/>
      <c r="Q289"/>
      <c r="R289"/>
      <c r="S289"/>
      <c r="T289"/>
      <c r="U289"/>
      <c r="V289"/>
      <c r="W289"/>
      <c r="X289"/>
    </row>
    <row r="290" spans="1:24" ht="15" x14ac:dyDescent="0.25">
      <c r="A290"/>
      <c r="B290"/>
      <c r="C290"/>
      <c r="D290"/>
      <c r="E290"/>
      <c r="F290"/>
      <c r="G290"/>
      <c r="H290"/>
      <c r="I290"/>
      <c r="J290"/>
      <c r="K290"/>
      <c r="L290"/>
      <c r="M290"/>
      <c r="N290"/>
      <c r="O290"/>
      <c r="P290"/>
      <c r="Q290"/>
      <c r="R290"/>
      <c r="S290"/>
      <c r="T290"/>
      <c r="U290"/>
      <c r="V290"/>
      <c r="W290"/>
      <c r="X290"/>
    </row>
    <row r="291" spans="1:24" ht="15" x14ac:dyDescent="0.25">
      <c r="A291"/>
      <c r="B291"/>
      <c r="C291"/>
      <c r="D291"/>
      <c r="E291"/>
      <c r="F291"/>
      <c r="G291"/>
      <c r="H291"/>
      <c r="I291"/>
      <c r="J291"/>
      <c r="K291"/>
      <c r="L291"/>
      <c r="M291"/>
      <c r="N291"/>
      <c r="O291"/>
      <c r="P291"/>
      <c r="Q291"/>
      <c r="R291"/>
      <c r="S291"/>
      <c r="T291"/>
      <c r="U291"/>
      <c r="V291"/>
      <c r="W291"/>
      <c r="X291"/>
    </row>
    <row r="292" spans="1:24" ht="15" x14ac:dyDescent="0.25">
      <c r="A292"/>
      <c r="B292"/>
      <c r="C292"/>
      <c r="D292"/>
      <c r="E292"/>
      <c r="F292"/>
      <c r="G292"/>
      <c r="H292"/>
      <c r="I292"/>
      <c r="J292"/>
      <c r="K292"/>
      <c r="L292"/>
      <c r="M292"/>
      <c r="N292"/>
      <c r="O292"/>
      <c r="P292"/>
      <c r="Q292"/>
      <c r="R292"/>
      <c r="S292"/>
      <c r="T292"/>
      <c r="U292"/>
      <c r="V292"/>
      <c r="W292"/>
      <c r="X292"/>
    </row>
    <row r="293" spans="1:24" ht="15" x14ac:dyDescent="0.25">
      <c r="A293"/>
      <c r="B293"/>
      <c r="C293"/>
      <c r="D293"/>
      <c r="E293"/>
      <c r="F293"/>
      <c r="G293"/>
      <c r="H293"/>
      <c r="I293"/>
      <c r="J293"/>
      <c r="K293"/>
      <c r="L293"/>
      <c r="M293"/>
      <c r="N293"/>
      <c r="O293"/>
      <c r="P293"/>
      <c r="Q293"/>
      <c r="R293"/>
      <c r="S293"/>
      <c r="T293"/>
      <c r="U293"/>
      <c r="V293"/>
      <c r="W293"/>
      <c r="X293"/>
    </row>
    <row r="294" spans="1:24" ht="15" x14ac:dyDescent="0.25">
      <c r="A294"/>
      <c r="B294"/>
      <c r="C294"/>
      <c r="D294"/>
      <c r="E294"/>
      <c r="F294"/>
      <c r="G294"/>
      <c r="H294"/>
      <c r="I294"/>
      <c r="J294"/>
      <c r="K294"/>
      <c r="L294"/>
      <c r="M294"/>
      <c r="N294"/>
      <c r="O294"/>
      <c r="P294"/>
      <c r="Q294"/>
      <c r="R294"/>
      <c r="S294"/>
      <c r="T294"/>
      <c r="U294"/>
      <c r="V294"/>
      <c r="W294"/>
      <c r="X294"/>
    </row>
    <row r="295" spans="1:24" ht="15" x14ac:dyDescent="0.25">
      <c r="A295"/>
      <c r="B295"/>
      <c r="C295"/>
      <c r="D295"/>
      <c r="E295"/>
      <c r="F295"/>
      <c r="G295"/>
      <c r="H295"/>
      <c r="I295"/>
      <c r="J295"/>
      <c r="K295"/>
      <c r="L295"/>
      <c r="M295"/>
      <c r="N295"/>
      <c r="O295"/>
      <c r="P295"/>
      <c r="Q295"/>
      <c r="R295"/>
      <c r="S295"/>
      <c r="T295"/>
      <c r="U295"/>
      <c r="V295"/>
      <c r="W295"/>
      <c r="X295"/>
    </row>
    <row r="296" spans="1:24" ht="15" x14ac:dyDescent="0.25">
      <c r="A296"/>
      <c r="B296"/>
      <c r="C296"/>
      <c r="D296"/>
      <c r="E296"/>
      <c r="F296"/>
      <c r="G296"/>
      <c r="H296"/>
      <c r="I296"/>
      <c r="J296"/>
      <c r="K296"/>
      <c r="L296"/>
      <c r="M296"/>
      <c r="N296"/>
      <c r="O296"/>
      <c r="P296"/>
      <c r="Q296"/>
      <c r="R296"/>
      <c r="S296"/>
      <c r="T296"/>
      <c r="U296"/>
      <c r="V296"/>
      <c r="W296"/>
      <c r="X296"/>
    </row>
    <row r="297" spans="1:24" ht="15" x14ac:dyDescent="0.25">
      <c r="A297"/>
      <c r="B297"/>
      <c r="C297"/>
      <c r="D297"/>
      <c r="E297"/>
      <c r="F297"/>
      <c r="G297"/>
      <c r="H297"/>
      <c r="I297"/>
      <c r="J297"/>
      <c r="K297"/>
      <c r="L297"/>
      <c r="M297"/>
      <c r="N297"/>
      <c r="O297"/>
      <c r="P297"/>
      <c r="Q297"/>
      <c r="R297"/>
      <c r="S297"/>
      <c r="T297"/>
      <c r="U297"/>
      <c r="V297"/>
      <c r="W297"/>
      <c r="X297"/>
    </row>
    <row r="298" spans="1:24" ht="15" x14ac:dyDescent="0.25">
      <c r="A298"/>
      <c r="B298"/>
      <c r="C298"/>
      <c r="D298"/>
      <c r="E298"/>
      <c r="F298"/>
      <c r="G298"/>
      <c r="H298"/>
      <c r="I298"/>
      <c r="J298"/>
      <c r="K298"/>
      <c r="L298"/>
      <c r="M298"/>
      <c r="N298"/>
      <c r="O298"/>
      <c r="P298"/>
      <c r="Q298"/>
      <c r="R298"/>
      <c r="S298"/>
      <c r="T298"/>
      <c r="U298"/>
      <c r="V298"/>
      <c r="W298"/>
      <c r="X298"/>
    </row>
    <row r="299" spans="1:24" ht="15" x14ac:dyDescent="0.25">
      <c r="A299"/>
      <c r="B299"/>
      <c r="C299"/>
      <c r="D299"/>
      <c r="E299"/>
      <c r="F299"/>
      <c r="G299"/>
      <c r="H299"/>
      <c r="I299"/>
      <c r="J299"/>
      <c r="K299"/>
      <c r="L299"/>
      <c r="M299"/>
      <c r="N299"/>
      <c r="O299"/>
      <c r="P299"/>
      <c r="Q299"/>
      <c r="R299"/>
      <c r="S299"/>
      <c r="T299"/>
      <c r="U299"/>
      <c r="V299"/>
      <c r="W299"/>
      <c r="X299"/>
    </row>
    <row r="300" spans="1:24" ht="15" x14ac:dyDescent="0.25">
      <c r="A300"/>
      <c r="B300"/>
      <c r="C300"/>
      <c r="D300"/>
      <c r="E300"/>
      <c r="F300"/>
      <c r="G300"/>
      <c r="H300"/>
      <c r="I300"/>
      <c r="J300"/>
      <c r="K300"/>
      <c r="L300"/>
      <c r="M300"/>
      <c r="N300"/>
      <c r="O300"/>
      <c r="P300"/>
      <c r="Q300"/>
      <c r="R300"/>
      <c r="S300"/>
      <c r="T300"/>
      <c r="U300"/>
      <c r="V300"/>
      <c r="W300"/>
      <c r="X300"/>
    </row>
    <row r="301" spans="1:24" ht="15" x14ac:dyDescent="0.25">
      <c r="A301"/>
      <c r="B301"/>
      <c r="C301"/>
      <c r="D301"/>
      <c r="E301"/>
      <c r="F301"/>
      <c r="G301"/>
      <c r="H301"/>
      <c r="I301"/>
      <c r="J301"/>
      <c r="K301"/>
      <c r="L301"/>
      <c r="M301"/>
      <c r="N301"/>
      <c r="O301"/>
      <c r="P301"/>
      <c r="Q301"/>
      <c r="R301"/>
      <c r="S301"/>
      <c r="T301"/>
      <c r="U301"/>
      <c r="V301"/>
      <c r="W301"/>
      <c r="X301"/>
    </row>
    <row r="302" spans="1:24" ht="15" x14ac:dyDescent="0.25">
      <c r="A302"/>
      <c r="B302"/>
      <c r="C302"/>
      <c r="D302"/>
      <c r="E302"/>
      <c r="F302"/>
      <c r="G302"/>
      <c r="H302"/>
      <c r="I302"/>
      <c r="J302"/>
      <c r="K302"/>
      <c r="L302"/>
      <c r="M302"/>
      <c r="N302"/>
      <c r="O302"/>
      <c r="P302"/>
      <c r="Q302"/>
      <c r="R302"/>
      <c r="S302"/>
      <c r="T302"/>
      <c r="U302"/>
      <c r="V302"/>
      <c r="W302"/>
      <c r="X302"/>
    </row>
    <row r="303" spans="1:24" ht="15" x14ac:dyDescent="0.25">
      <c r="A303"/>
      <c r="B303"/>
      <c r="C303"/>
      <c r="D303"/>
      <c r="E303"/>
      <c r="F303"/>
      <c r="G303"/>
      <c r="H303"/>
      <c r="I303"/>
      <c r="J303"/>
      <c r="K303"/>
      <c r="L303"/>
      <c r="M303"/>
      <c r="N303"/>
      <c r="O303"/>
      <c r="P303"/>
      <c r="Q303"/>
      <c r="R303"/>
      <c r="S303"/>
      <c r="T303"/>
      <c r="U303"/>
      <c r="V303"/>
      <c r="W303"/>
      <c r="X303"/>
    </row>
    <row r="304" spans="1:24" ht="15" x14ac:dyDescent="0.25">
      <c r="A304"/>
      <c r="B304"/>
      <c r="C304"/>
      <c r="D304"/>
      <c r="E304"/>
      <c r="F304"/>
      <c r="G304"/>
      <c r="H304"/>
      <c r="I304"/>
      <c r="J304"/>
      <c r="K304"/>
      <c r="L304"/>
      <c r="M304"/>
      <c r="N304"/>
      <c r="O304"/>
      <c r="P304"/>
      <c r="Q304"/>
      <c r="R304"/>
      <c r="S304"/>
      <c r="T304"/>
      <c r="U304"/>
      <c r="V304"/>
      <c r="W304"/>
      <c r="X304"/>
    </row>
    <row r="305" spans="1:24" ht="15" x14ac:dyDescent="0.25">
      <c r="A305"/>
      <c r="B305"/>
      <c r="C305"/>
      <c r="D305"/>
      <c r="E305"/>
      <c r="F305"/>
      <c r="G305"/>
      <c r="H305"/>
      <c r="I305"/>
      <c r="J305"/>
      <c r="K305"/>
      <c r="L305"/>
      <c r="M305"/>
      <c r="N305"/>
      <c r="O305"/>
      <c r="P305"/>
      <c r="Q305"/>
      <c r="R305"/>
      <c r="S305"/>
      <c r="T305"/>
      <c r="U305"/>
      <c r="V305"/>
      <c r="W305"/>
      <c r="X305"/>
    </row>
    <row r="306" spans="1:24" ht="15" x14ac:dyDescent="0.25">
      <c r="A306"/>
      <c r="B306"/>
      <c r="C306"/>
      <c r="D306"/>
      <c r="E306"/>
      <c r="F306"/>
      <c r="G306"/>
      <c r="H306"/>
      <c r="I306"/>
      <c r="J306"/>
      <c r="K306"/>
      <c r="L306"/>
      <c r="M306"/>
      <c r="N306"/>
      <c r="O306"/>
      <c r="P306"/>
      <c r="Q306"/>
      <c r="R306"/>
      <c r="S306"/>
      <c r="T306"/>
      <c r="U306"/>
      <c r="V306"/>
      <c r="W306"/>
      <c r="X306"/>
    </row>
    <row r="307" spans="1:24" ht="15" x14ac:dyDescent="0.25">
      <c r="A307"/>
      <c r="B307"/>
      <c r="C307"/>
      <c r="D307"/>
      <c r="E307"/>
      <c r="F307"/>
      <c r="G307"/>
      <c r="H307"/>
      <c r="I307"/>
      <c r="J307"/>
      <c r="K307"/>
      <c r="L307"/>
      <c r="M307"/>
      <c r="N307"/>
      <c r="O307"/>
      <c r="P307"/>
      <c r="Q307"/>
      <c r="R307"/>
      <c r="S307"/>
      <c r="T307"/>
      <c r="U307"/>
      <c r="V307"/>
      <c r="W307"/>
      <c r="X307"/>
    </row>
    <row r="308" spans="1:24" ht="15" x14ac:dyDescent="0.25">
      <c r="A308"/>
      <c r="B308"/>
      <c r="C308"/>
      <c r="D308"/>
      <c r="E308"/>
      <c r="F308"/>
      <c r="G308"/>
      <c r="H308"/>
      <c r="I308"/>
      <c r="J308"/>
      <c r="K308"/>
      <c r="L308"/>
      <c r="M308"/>
      <c r="N308"/>
      <c r="O308"/>
      <c r="P308"/>
      <c r="Q308"/>
      <c r="R308"/>
      <c r="S308"/>
      <c r="T308"/>
      <c r="U308"/>
      <c r="V308"/>
      <c r="W308"/>
      <c r="X308"/>
    </row>
    <row r="309" spans="1:24" ht="15" x14ac:dyDescent="0.25">
      <c r="A309"/>
      <c r="B309"/>
      <c r="C309"/>
      <c r="D309"/>
      <c r="E309"/>
      <c r="F309"/>
      <c r="G309"/>
      <c r="H309"/>
      <c r="I309"/>
      <c r="J309"/>
      <c r="K309"/>
      <c r="L309"/>
      <c r="M309"/>
      <c r="N309"/>
      <c r="O309"/>
      <c r="P309"/>
      <c r="Q309"/>
      <c r="R309"/>
      <c r="S309"/>
      <c r="T309"/>
      <c r="U309"/>
      <c r="V309"/>
      <c r="W309"/>
      <c r="X309"/>
    </row>
    <row r="310" spans="1:24" ht="15" x14ac:dyDescent="0.25">
      <c r="A310"/>
      <c r="B310"/>
      <c r="C310"/>
      <c r="D310"/>
      <c r="E310"/>
      <c r="F310"/>
      <c r="G310"/>
      <c r="H310"/>
      <c r="I310"/>
      <c r="J310"/>
      <c r="K310"/>
      <c r="L310"/>
      <c r="M310"/>
      <c r="N310"/>
      <c r="O310"/>
      <c r="P310"/>
      <c r="Q310"/>
      <c r="R310"/>
      <c r="S310"/>
      <c r="T310"/>
      <c r="U310"/>
      <c r="V310"/>
      <c r="W310"/>
      <c r="X310"/>
    </row>
    <row r="311" spans="1:24" ht="15" x14ac:dyDescent="0.25">
      <c r="A311"/>
      <c r="B311"/>
      <c r="C311"/>
      <c r="D311"/>
      <c r="E311"/>
      <c r="F311"/>
      <c r="G311"/>
      <c r="H311"/>
      <c r="I311"/>
      <c r="J311"/>
      <c r="K311"/>
      <c r="L311"/>
      <c r="M311"/>
      <c r="N311"/>
      <c r="O311"/>
      <c r="P311"/>
      <c r="Q311"/>
      <c r="R311"/>
      <c r="S311"/>
      <c r="T311"/>
      <c r="U311"/>
      <c r="V311"/>
      <c r="W311"/>
      <c r="X311"/>
    </row>
    <row r="312" spans="1:24" ht="15" x14ac:dyDescent="0.25">
      <c r="A312"/>
      <c r="B312"/>
      <c r="C312"/>
      <c r="D312"/>
      <c r="E312"/>
      <c r="F312"/>
      <c r="G312"/>
      <c r="H312"/>
      <c r="I312"/>
      <c r="J312"/>
      <c r="K312"/>
      <c r="L312"/>
      <c r="M312"/>
      <c r="N312"/>
      <c r="O312"/>
      <c r="P312"/>
      <c r="Q312"/>
      <c r="R312"/>
      <c r="S312"/>
      <c r="T312"/>
      <c r="U312"/>
      <c r="V312"/>
      <c r="W312"/>
      <c r="X312"/>
    </row>
    <row r="313" spans="1:24" ht="15" x14ac:dyDescent="0.25">
      <c r="A313"/>
      <c r="B313"/>
      <c r="C313"/>
      <c r="D313"/>
      <c r="E313"/>
      <c r="F313"/>
      <c r="G313"/>
      <c r="H313"/>
      <c r="I313"/>
      <c r="J313"/>
      <c r="K313"/>
      <c r="L313"/>
      <c r="M313"/>
      <c r="N313"/>
      <c r="O313"/>
      <c r="P313"/>
      <c r="Q313"/>
      <c r="R313"/>
      <c r="S313"/>
      <c r="T313"/>
      <c r="U313"/>
      <c r="V313"/>
      <c r="W313"/>
      <c r="X313"/>
    </row>
    <row r="314" spans="1:24" ht="15" x14ac:dyDescent="0.25">
      <c r="A314"/>
      <c r="B314"/>
      <c r="C314"/>
      <c r="D314"/>
      <c r="E314"/>
      <c r="F314"/>
      <c r="G314"/>
      <c r="H314"/>
      <c r="I314"/>
      <c r="J314"/>
      <c r="K314"/>
      <c r="L314"/>
      <c r="M314"/>
      <c r="N314"/>
      <c r="O314"/>
      <c r="P314"/>
      <c r="Q314"/>
      <c r="R314"/>
      <c r="S314"/>
      <c r="T314"/>
      <c r="U314"/>
      <c r="V314"/>
      <c r="W314"/>
      <c r="X314"/>
    </row>
    <row r="315" spans="1:24" ht="15" x14ac:dyDescent="0.25">
      <c r="A315"/>
      <c r="B315"/>
      <c r="C315"/>
      <c r="D315"/>
      <c r="E315"/>
      <c r="F315"/>
      <c r="G315"/>
      <c r="H315"/>
      <c r="I315"/>
      <c r="J315"/>
      <c r="K315"/>
      <c r="L315"/>
      <c r="M315"/>
      <c r="N315"/>
      <c r="O315"/>
      <c r="P315"/>
      <c r="Q315"/>
      <c r="R315"/>
      <c r="S315"/>
      <c r="T315"/>
      <c r="U315"/>
      <c r="V315"/>
      <c r="W315"/>
      <c r="X315"/>
    </row>
    <row r="316" spans="1:24" ht="15" x14ac:dyDescent="0.25">
      <c r="A316"/>
      <c r="B316"/>
      <c r="C316"/>
      <c r="D316"/>
      <c r="E316"/>
      <c r="F316"/>
      <c r="G316"/>
      <c r="H316"/>
      <c r="I316"/>
      <c r="J316"/>
      <c r="K316"/>
      <c r="L316"/>
      <c r="M316"/>
      <c r="N316"/>
      <c r="O316"/>
      <c r="P316"/>
      <c r="Q316"/>
      <c r="R316"/>
      <c r="S316"/>
      <c r="T316"/>
      <c r="U316"/>
      <c r="V316"/>
      <c r="W316"/>
      <c r="X316"/>
    </row>
    <row r="317" spans="1:24" ht="15" x14ac:dyDescent="0.25">
      <c r="A317"/>
      <c r="B317"/>
      <c r="C317"/>
      <c r="D317"/>
      <c r="E317"/>
      <c r="F317"/>
      <c r="G317"/>
      <c r="H317"/>
      <c r="I317"/>
      <c r="J317"/>
      <c r="K317"/>
      <c r="L317"/>
      <c r="M317"/>
      <c r="N317"/>
      <c r="O317"/>
      <c r="P317"/>
      <c r="Q317"/>
      <c r="R317"/>
      <c r="S317"/>
      <c r="T317"/>
      <c r="U317"/>
      <c r="V317"/>
      <c r="W317"/>
      <c r="X317"/>
    </row>
    <row r="318" spans="1:24" ht="15" x14ac:dyDescent="0.25">
      <c r="A318"/>
      <c r="B318"/>
      <c r="C318"/>
      <c r="D318"/>
      <c r="E318"/>
      <c r="F318"/>
      <c r="G318"/>
      <c r="H318"/>
      <c r="I318"/>
      <c r="J318"/>
      <c r="K318"/>
      <c r="L318"/>
      <c r="M318"/>
      <c r="N318"/>
      <c r="O318"/>
      <c r="P318"/>
      <c r="Q318"/>
      <c r="R318"/>
      <c r="S318"/>
      <c r="T318"/>
      <c r="U318"/>
      <c r="V318"/>
      <c r="W318"/>
      <c r="X318"/>
    </row>
    <row r="319" spans="1:24" ht="15" x14ac:dyDescent="0.25">
      <c r="A319"/>
      <c r="B319"/>
      <c r="C319"/>
      <c r="D319"/>
      <c r="E319"/>
      <c r="F319"/>
      <c r="G319"/>
      <c r="H319"/>
      <c r="I319"/>
      <c r="J319"/>
      <c r="K319"/>
      <c r="L319"/>
      <c r="M319"/>
      <c r="N319"/>
      <c r="O319"/>
      <c r="P319"/>
      <c r="Q319"/>
      <c r="R319"/>
      <c r="S319"/>
      <c r="T319"/>
      <c r="U319"/>
      <c r="V319"/>
      <c r="W319"/>
      <c r="X319"/>
    </row>
    <row r="320" spans="1:24" ht="15" x14ac:dyDescent="0.25">
      <c r="A320"/>
      <c r="B320"/>
      <c r="C320"/>
      <c r="D320"/>
      <c r="E320"/>
      <c r="F320"/>
      <c r="G320"/>
      <c r="H320"/>
      <c r="I320"/>
      <c r="J320"/>
      <c r="K320"/>
      <c r="L320"/>
      <c r="M320"/>
      <c r="N320"/>
      <c r="O320"/>
      <c r="P320"/>
      <c r="Q320"/>
      <c r="R320"/>
      <c r="S320"/>
      <c r="T320"/>
      <c r="U320"/>
      <c r="V320"/>
      <c r="W320"/>
      <c r="X320"/>
    </row>
    <row r="321" spans="1:24" ht="15" x14ac:dyDescent="0.25">
      <c r="A321"/>
      <c r="B321"/>
      <c r="C321"/>
      <c r="D321"/>
      <c r="E321"/>
      <c r="F321"/>
      <c r="G321"/>
      <c r="H321"/>
      <c r="I321"/>
      <c r="J321"/>
      <c r="K321"/>
      <c r="L321"/>
      <c r="M321"/>
      <c r="N321"/>
      <c r="O321"/>
      <c r="P321"/>
      <c r="Q321"/>
      <c r="R321"/>
      <c r="S321"/>
      <c r="T321"/>
      <c r="U321"/>
      <c r="V321"/>
      <c r="W321"/>
      <c r="X321"/>
    </row>
    <row r="322" spans="1:24" ht="15" x14ac:dyDescent="0.25">
      <c r="A322"/>
      <c r="B322"/>
      <c r="C322"/>
      <c r="D322"/>
      <c r="E322"/>
      <c r="F322"/>
      <c r="G322"/>
      <c r="H322"/>
      <c r="I322"/>
      <c r="J322"/>
      <c r="K322"/>
      <c r="L322"/>
      <c r="M322"/>
      <c r="N322"/>
      <c r="O322"/>
      <c r="P322"/>
      <c r="Q322"/>
      <c r="R322"/>
      <c r="S322"/>
      <c r="T322"/>
      <c r="U322"/>
      <c r="V322"/>
      <c r="W322"/>
      <c r="X322"/>
    </row>
    <row r="323" spans="1:24" ht="15" x14ac:dyDescent="0.25">
      <c r="A323"/>
      <c r="B323"/>
      <c r="C323"/>
      <c r="D323"/>
      <c r="E323"/>
      <c r="F323"/>
      <c r="G323"/>
      <c r="H323"/>
      <c r="I323"/>
      <c r="J323"/>
      <c r="K323"/>
      <c r="L323"/>
      <c r="M323"/>
      <c r="N323"/>
      <c r="O323"/>
      <c r="P323"/>
      <c r="Q323"/>
      <c r="R323"/>
      <c r="S323"/>
      <c r="T323"/>
      <c r="U323"/>
      <c r="V323"/>
      <c r="W323"/>
      <c r="X323"/>
    </row>
    <row r="324" spans="1:24" ht="15" x14ac:dyDescent="0.25">
      <c r="A324"/>
      <c r="B324"/>
      <c r="C324"/>
      <c r="D324"/>
      <c r="E324"/>
      <c r="F324"/>
      <c r="G324"/>
      <c r="H324"/>
      <c r="I324"/>
      <c r="J324"/>
      <c r="K324"/>
      <c r="L324"/>
      <c r="M324"/>
      <c r="N324"/>
      <c r="O324"/>
      <c r="P324"/>
      <c r="Q324"/>
      <c r="R324"/>
      <c r="S324"/>
      <c r="T324"/>
      <c r="U324"/>
      <c r="V324"/>
      <c r="W324"/>
      <c r="X324"/>
    </row>
    <row r="325" spans="1:24" ht="15" x14ac:dyDescent="0.25">
      <c r="A325"/>
      <c r="B325"/>
      <c r="C325"/>
      <c r="D325"/>
      <c r="E325"/>
      <c r="F325"/>
      <c r="G325"/>
      <c r="H325"/>
      <c r="I325"/>
      <c r="J325"/>
      <c r="K325"/>
      <c r="L325"/>
      <c r="M325"/>
      <c r="N325"/>
      <c r="O325"/>
      <c r="P325"/>
      <c r="Q325"/>
      <c r="R325"/>
      <c r="S325"/>
      <c r="T325"/>
      <c r="U325"/>
      <c r="V325"/>
      <c r="W325"/>
      <c r="X325"/>
    </row>
    <row r="326" spans="1:24" ht="15" x14ac:dyDescent="0.25">
      <c r="A326"/>
      <c r="B326"/>
      <c r="C326"/>
      <c r="D326"/>
      <c r="E326"/>
      <c r="F326"/>
      <c r="G326"/>
      <c r="H326"/>
      <c r="I326"/>
      <c r="J326"/>
      <c r="K326"/>
      <c r="L326"/>
      <c r="M326"/>
      <c r="N326"/>
      <c r="O326"/>
      <c r="P326"/>
      <c r="Q326"/>
      <c r="R326"/>
      <c r="S326"/>
      <c r="T326"/>
      <c r="U326"/>
      <c r="V326"/>
      <c r="W326"/>
      <c r="X326"/>
    </row>
    <row r="327" spans="1:24" ht="15" x14ac:dyDescent="0.25">
      <c r="A327"/>
      <c r="B327"/>
      <c r="C327"/>
      <c r="D327"/>
      <c r="E327"/>
      <c r="F327"/>
      <c r="G327"/>
      <c r="H327"/>
      <c r="I327"/>
      <c r="J327"/>
      <c r="K327"/>
      <c r="L327"/>
      <c r="M327"/>
      <c r="N327"/>
      <c r="O327"/>
      <c r="P327"/>
      <c r="Q327"/>
      <c r="R327"/>
      <c r="S327"/>
      <c r="T327"/>
      <c r="U327"/>
      <c r="V327"/>
      <c r="W327"/>
      <c r="X327"/>
    </row>
    <row r="328" spans="1:24" ht="15" x14ac:dyDescent="0.25">
      <c r="A328"/>
      <c r="B328"/>
      <c r="C328"/>
      <c r="D328"/>
      <c r="E328"/>
      <c r="F328"/>
      <c r="G328"/>
      <c r="H328"/>
      <c r="I328"/>
      <c r="J328"/>
      <c r="K328"/>
      <c r="L328"/>
      <c r="M328"/>
      <c r="N328"/>
      <c r="O328"/>
      <c r="P328"/>
      <c r="Q328"/>
      <c r="R328"/>
      <c r="S328"/>
      <c r="T328"/>
      <c r="U328"/>
      <c r="V328"/>
      <c r="W328"/>
      <c r="X328"/>
    </row>
    <row r="329" spans="1:24" x14ac:dyDescent="0.2">
      <c r="C329" s="1"/>
    </row>
    <row r="330" spans="1:24" x14ac:dyDescent="0.2">
      <c r="C330" s="1"/>
    </row>
    <row r="331" spans="1:24" x14ac:dyDescent="0.2">
      <c r="C331" s="1"/>
    </row>
    <row r="332" spans="1:24" x14ac:dyDescent="0.2">
      <c r="C332" s="1"/>
    </row>
    <row r="333" spans="1:24" x14ac:dyDescent="0.2">
      <c r="C333" s="1"/>
    </row>
    <row r="334" spans="1:24" x14ac:dyDescent="0.2">
      <c r="C334" s="1"/>
    </row>
    <row r="335" spans="1:24" x14ac:dyDescent="0.2">
      <c r="C335" s="1"/>
    </row>
    <row r="336" spans="1:24" x14ac:dyDescent="0.2">
      <c r="C336" s="1"/>
    </row>
    <row r="337" spans="3:3" x14ac:dyDescent="0.2">
      <c r="C337" s="1"/>
    </row>
    <row r="338" spans="3:3" x14ac:dyDescent="0.2">
      <c r="C338" s="1"/>
    </row>
    <row r="339" spans="3:3" x14ac:dyDescent="0.2">
      <c r="C339" s="1"/>
    </row>
    <row r="340" spans="3:3" x14ac:dyDescent="0.2">
      <c r="C340" s="1"/>
    </row>
    <row r="341" spans="3:3" x14ac:dyDescent="0.2">
      <c r="C341" s="1"/>
    </row>
    <row r="342" spans="3:3" x14ac:dyDescent="0.2">
      <c r="C342" s="1"/>
    </row>
    <row r="343" spans="3:3" x14ac:dyDescent="0.2">
      <c r="C343" s="1"/>
    </row>
    <row r="344" spans="3:3" x14ac:dyDescent="0.2">
      <c r="C344" s="1"/>
    </row>
    <row r="345" spans="3:3" x14ac:dyDescent="0.2">
      <c r="C345" s="1"/>
    </row>
    <row r="346" spans="3:3" x14ac:dyDescent="0.2">
      <c r="C346" s="1"/>
    </row>
    <row r="347" spans="3:3" x14ac:dyDescent="0.2">
      <c r="C347" s="1"/>
    </row>
    <row r="348" spans="3:3" x14ac:dyDescent="0.2">
      <c r="C348" s="1"/>
    </row>
    <row r="349" spans="3:3" x14ac:dyDescent="0.2">
      <c r="C349" s="1"/>
    </row>
    <row r="350" spans="3:3" x14ac:dyDescent="0.2">
      <c r="C350" s="1"/>
    </row>
    <row r="351" spans="3:3" x14ac:dyDescent="0.2">
      <c r="C351" s="1"/>
    </row>
    <row r="352" spans="3:3" x14ac:dyDescent="0.2">
      <c r="C352" s="1"/>
    </row>
  </sheetData>
  <mergeCells count="24">
    <mergeCell ref="A5:J5"/>
    <mergeCell ref="A4:J4"/>
    <mergeCell ref="A106:J106"/>
    <mergeCell ref="L3:U3"/>
    <mergeCell ref="L102:U102"/>
    <mergeCell ref="L103:U103"/>
    <mergeCell ref="L104:U104"/>
    <mergeCell ref="L105:U105"/>
    <mergeCell ref="L5:U5"/>
    <mergeCell ref="L4:U4"/>
    <mergeCell ref="L101:U101"/>
    <mergeCell ref="A105:J105"/>
    <mergeCell ref="L106:U106"/>
    <mergeCell ref="A102:J102"/>
    <mergeCell ref="A103:J103"/>
    <mergeCell ref="A104:J104"/>
    <mergeCell ref="A101:J101"/>
    <mergeCell ref="A3:J3"/>
    <mergeCell ref="A110:I110"/>
    <mergeCell ref="L108:U108"/>
    <mergeCell ref="L109:U109"/>
    <mergeCell ref="L110:T110"/>
    <mergeCell ref="A108:J108"/>
    <mergeCell ref="A109:J109"/>
  </mergeCells>
  <hyperlinks>
    <hyperlink ref="A1" location="Indice!A1" display="Indice" xr:uid="{E77DD572-6B5F-49C2-A72D-BE84A5B22CB0}"/>
  </hyperlink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R37"/>
  <sheetViews>
    <sheetView workbookViewId="0"/>
  </sheetViews>
  <sheetFormatPr baseColWidth="10" defaultRowHeight="15" x14ac:dyDescent="0.25"/>
  <cols>
    <col min="1" max="1" width="19.28515625" customWidth="1"/>
    <col min="2" max="2" width="8.7109375" customWidth="1"/>
    <col min="3" max="3" width="12.28515625" customWidth="1"/>
  </cols>
  <sheetData>
    <row r="1" spans="1:18" x14ac:dyDescent="0.25">
      <c r="A1" s="214" t="s">
        <v>231</v>
      </c>
    </row>
    <row r="2" spans="1:18" x14ac:dyDescent="0.25">
      <c r="A2" s="86"/>
    </row>
    <row r="3" spans="1:18" ht="14.45" customHeight="1" x14ac:dyDescent="0.25">
      <c r="A3" s="226" t="s">
        <v>175</v>
      </c>
      <c r="B3" s="226"/>
      <c r="C3" s="226"/>
      <c r="D3" s="226"/>
      <c r="E3" s="226"/>
      <c r="F3" s="226"/>
      <c r="G3" s="226"/>
      <c r="H3" s="226"/>
      <c r="I3" s="226"/>
      <c r="J3" s="226"/>
    </row>
    <row r="4" spans="1:18" ht="14.45" customHeight="1" x14ac:dyDescent="0.25">
      <c r="A4" s="226" t="s">
        <v>189</v>
      </c>
      <c r="B4" s="226"/>
      <c r="C4" s="226"/>
      <c r="D4" s="226"/>
      <c r="E4" s="226"/>
      <c r="F4" s="226"/>
      <c r="G4" s="226"/>
      <c r="H4" s="226"/>
      <c r="I4" s="226"/>
      <c r="J4" s="226"/>
    </row>
    <row r="5" spans="1:18" ht="14.45" customHeight="1" x14ac:dyDescent="0.25">
      <c r="A5" s="227" t="s">
        <v>32</v>
      </c>
      <c r="B5" s="227"/>
      <c r="C5" s="227"/>
      <c r="D5" s="227"/>
      <c r="E5" s="227"/>
      <c r="F5" s="227"/>
      <c r="G5" s="227"/>
      <c r="H5" s="227"/>
      <c r="I5" s="227"/>
      <c r="J5" s="227"/>
    </row>
    <row r="6" spans="1:18" x14ac:dyDescent="0.25">
      <c r="A6" s="76"/>
      <c r="B6" s="76"/>
      <c r="C6" s="76"/>
      <c r="D6" s="76"/>
      <c r="E6" s="76"/>
      <c r="F6" s="76"/>
      <c r="G6" s="76"/>
      <c r="H6" s="78"/>
      <c r="I6" s="186"/>
      <c r="J6" s="78"/>
    </row>
    <row r="7" spans="1:18" x14ac:dyDescent="0.25">
      <c r="A7" s="162"/>
      <c r="B7" s="21"/>
      <c r="C7" s="21"/>
      <c r="D7" s="22">
        <v>2006</v>
      </c>
      <c r="E7" s="22">
        <v>2009</v>
      </c>
      <c r="F7" s="22">
        <v>2011</v>
      </c>
      <c r="G7" s="22">
        <v>2013</v>
      </c>
      <c r="H7" s="5">
        <v>2015</v>
      </c>
      <c r="I7" s="5">
        <v>2017</v>
      </c>
      <c r="J7" s="119">
        <v>2020</v>
      </c>
    </row>
    <row r="8" spans="1:18" x14ac:dyDescent="0.25">
      <c r="A8" s="91"/>
      <c r="B8" s="113"/>
      <c r="C8" s="113"/>
      <c r="D8" s="113"/>
      <c r="E8" s="113"/>
      <c r="F8" s="114"/>
      <c r="G8" s="114"/>
      <c r="H8" s="116"/>
      <c r="I8" s="116"/>
      <c r="J8" s="163"/>
    </row>
    <row r="9" spans="1:18" x14ac:dyDescent="0.25">
      <c r="A9" s="154" t="s">
        <v>60</v>
      </c>
      <c r="B9" s="114" t="s">
        <v>100</v>
      </c>
      <c r="C9" s="102" t="s">
        <v>98</v>
      </c>
      <c r="D9" s="40">
        <v>426119</v>
      </c>
      <c r="E9" s="40">
        <v>479517</v>
      </c>
      <c r="F9" s="40">
        <v>519301</v>
      </c>
      <c r="G9" s="40">
        <v>629330</v>
      </c>
      <c r="H9" s="40">
        <v>704588</v>
      </c>
      <c r="I9" s="40">
        <v>776998.63075223472</v>
      </c>
      <c r="J9" s="164">
        <f>+'2'!J13</f>
        <v>746864.71824716497</v>
      </c>
      <c r="L9" s="72"/>
    </row>
    <row r="10" spans="1:18" x14ac:dyDescent="0.25">
      <c r="A10" s="91"/>
      <c r="B10" s="114"/>
      <c r="C10" s="100" t="s">
        <v>66</v>
      </c>
      <c r="D10" s="40">
        <v>8399</v>
      </c>
      <c r="E10" s="40">
        <v>9718</v>
      </c>
      <c r="F10" s="40">
        <v>10426</v>
      </c>
      <c r="G10" s="40">
        <v>10758</v>
      </c>
      <c r="H10" s="40">
        <v>9991</v>
      </c>
      <c r="I10" s="40">
        <v>13172.282636053487</v>
      </c>
      <c r="J10" s="164">
        <f>+'2'!J14</f>
        <v>11403.626880974009</v>
      </c>
      <c r="N10" s="79"/>
      <c r="O10" s="79"/>
      <c r="P10" s="79"/>
      <c r="Q10" s="79"/>
      <c r="R10" s="79"/>
    </row>
    <row r="11" spans="1:18" x14ac:dyDescent="0.25">
      <c r="A11" s="91"/>
      <c r="B11" s="114" t="s">
        <v>94</v>
      </c>
      <c r="C11" s="102" t="s">
        <v>98</v>
      </c>
      <c r="D11" s="40">
        <v>263000</v>
      </c>
      <c r="E11" s="40">
        <v>291056</v>
      </c>
      <c r="F11" s="40">
        <v>312000</v>
      </c>
      <c r="G11" s="40">
        <v>392500</v>
      </c>
      <c r="H11" s="40">
        <v>450000</v>
      </c>
      <c r="I11" s="40">
        <v>491667</v>
      </c>
      <c r="J11" s="164">
        <v>400000</v>
      </c>
      <c r="N11" s="79"/>
      <c r="O11" s="79"/>
      <c r="P11" s="79"/>
      <c r="Q11" s="79"/>
      <c r="R11" s="79"/>
    </row>
    <row r="12" spans="1:18" x14ac:dyDescent="0.25">
      <c r="A12" s="91"/>
      <c r="B12" s="114"/>
      <c r="C12" s="100" t="s">
        <v>66</v>
      </c>
      <c r="D12" s="40">
        <v>3000</v>
      </c>
      <c r="E12" s="40">
        <v>5000</v>
      </c>
      <c r="F12" s="40">
        <v>5104</v>
      </c>
      <c r="G12" s="40">
        <v>5000</v>
      </c>
      <c r="H12" s="40">
        <v>3334</v>
      </c>
      <c r="I12" s="40">
        <v>6250</v>
      </c>
      <c r="J12" s="164">
        <v>1250.0000000000036</v>
      </c>
    </row>
    <row r="13" spans="1:18" ht="14.45" customHeight="1" x14ac:dyDescent="0.25">
      <c r="A13" s="91"/>
      <c r="B13" s="114"/>
      <c r="C13" s="87"/>
      <c r="D13" s="40"/>
      <c r="E13" s="40"/>
      <c r="F13" s="40"/>
      <c r="G13" s="40"/>
      <c r="H13" s="40"/>
      <c r="I13" s="40"/>
      <c r="J13" s="164"/>
    </row>
    <row r="14" spans="1:18" x14ac:dyDescent="0.25">
      <c r="A14" s="154" t="s">
        <v>61</v>
      </c>
      <c r="B14" s="114" t="s">
        <v>100</v>
      </c>
      <c r="C14" s="102" t="s">
        <v>98</v>
      </c>
      <c r="D14" s="40">
        <v>492881</v>
      </c>
      <c r="E14" s="40">
        <v>563740</v>
      </c>
      <c r="F14" s="40">
        <v>610157</v>
      </c>
      <c r="G14" s="40">
        <v>734958</v>
      </c>
      <c r="H14" s="40">
        <v>832072</v>
      </c>
      <c r="I14" s="40">
        <v>915484.09525385837</v>
      </c>
      <c r="J14" s="164">
        <f>+'2'!J20</f>
        <v>916367.1469597281</v>
      </c>
      <c r="L14" s="72"/>
    </row>
    <row r="15" spans="1:18" x14ac:dyDescent="0.25">
      <c r="A15" s="91"/>
      <c r="B15" s="114"/>
      <c r="C15" s="100" t="s">
        <v>66</v>
      </c>
      <c r="D15" s="40">
        <v>8935</v>
      </c>
      <c r="E15" s="40">
        <v>11875</v>
      </c>
      <c r="F15" s="40">
        <v>11871</v>
      </c>
      <c r="G15" s="40">
        <v>11751</v>
      </c>
      <c r="H15" s="40">
        <v>10891</v>
      </c>
      <c r="I15" s="40">
        <v>14646.399810142957</v>
      </c>
      <c r="J15" s="164">
        <f>+'2'!J21</f>
        <v>12847.88258117139</v>
      </c>
      <c r="N15" s="79"/>
      <c r="O15" s="79"/>
      <c r="P15" s="79"/>
      <c r="Q15" s="79"/>
      <c r="R15" s="79"/>
    </row>
    <row r="16" spans="1:18" x14ac:dyDescent="0.25">
      <c r="A16" s="91"/>
      <c r="B16" s="114" t="s">
        <v>94</v>
      </c>
      <c r="C16" s="102" t="s">
        <v>98</v>
      </c>
      <c r="D16" s="40">
        <v>310000</v>
      </c>
      <c r="E16" s="40">
        <v>350000</v>
      </c>
      <c r="F16" s="40">
        <v>383377</v>
      </c>
      <c r="G16" s="40">
        <v>463000</v>
      </c>
      <c r="H16" s="40">
        <v>540000</v>
      </c>
      <c r="I16" s="40">
        <v>580833</v>
      </c>
      <c r="J16" s="164">
        <v>538000</v>
      </c>
      <c r="N16" s="79"/>
      <c r="O16" s="79"/>
      <c r="P16" s="79"/>
      <c r="Q16" s="79"/>
      <c r="R16" s="79"/>
    </row>
    <row r="17" spans="1:14" x14ac:dyDescent="0.25">
      <c r="A17" s="63"/>
      <c r="B17" s="114"/>
      <c r="C17" s="100" t="s">
        <v>66</v>
      </c>
      <c r="D17" s="40">
        <v>3792</v>
      </c>
      <c r="E17" s="40">
        <v>3042</v>
      </c>
      <c r="F17" s="40">
        <v>6458</v>
      </c>
      <c r="G17" s="40">
        <v>7250</v>
      </c>
      <c r="H17" s="40">
        <v>5372</v>
      </c>
      <c r="I17" s="40">
        <v>7413.75</v>
      </c>
      <c r="J17" s="164">
        <v>6979.2499999999764</v>
      </c>
    </row>
    <row r="18" spans="1:14" ht="14.45" customHeight="1" x14ac:dyDescent="0.25">
      <c r="A18" s="63"/>
      <c r="B18" s="114"/>
      <c r="C18" s="114"/>
      <c r="D18" s="40"/>
      <c r="E18" s="40"/>
      <c r="F18" s="40"/>
      <c r="G18" s="40"/>
      <c r="H18" s="40"/>
      <c r="I18" s="40"/>
      <c r="J18" s="164"/>
    </row>
    <row r="19" spans="1:14" x14ac:dyDescent="0.25">
      <c r="A19" s="154" t="s">
        <v>101</v>
      </c>
      <c r="B19" s="114" t="s">
        <v>100</v>
      </c>
      <c r="C19" s="102" t="s">
        <v>98</v>
      </c>
      <c r="D19" s="40">
        <v>500150</v>
      </c>
      <c r="E19" s="40">
        <v>582532</v>
      </c>
      <c r="F19" s="40">
        <v>627478</v>
      </c>
      <c r="G19" s="40">
        <v>757325</v>
      </c>
      <c r="H19" s="40">
        <v>858987</v>
      </c>
      <c r="I19" s="40">
        <v>946597.40962904308</v>
      </c>
      <c r="J19" s="164">
        <f>+'2'!J34</f>
        <v>969778.71068673092</v>
      </c>
      <c r="L19" s="72"/>
    </row>
    <row r="20" spans="1:14" x14ac:dyDescent="0.25">
      <c r="A20" s="91"/>
      <c r="B20" s="114"/>
      <c r="C20" s="100" t="s">
        <v>66</v>
      </c>
      <c r="D20" s="40">
        <v>8891</v>
      </c>
      <c r="E20" s="40">
        <v>11796</v>
      </c>
      <c r="F20" s="40">
        <v>11836</v>
      </c>
      <c r="G20" s="40">
        <v>11706</v>
      </c>
      <c r="H20" s="40">
        <v>10765</v>
      </c>
      <c r="I20" s="40">
        <v>14498.550085736371</v>
      </c>
      <c r="J20" s="164">
        <f>+'2'!J35</f>
        <v>12625.526520751262</v>
      </c>
      <c r="N20" s="79"/>
    </row>
    <row r="21" spans="1:14" x14ac:dyDescent="0.25">
      <c r="A21" s="91"/>
      <c r="B21" s="114" t="s">
        <v>94</v>
      </c>
      <c r="C21" s="102" t="s">
        <v>98</v>
      </c>
      <c r="D21" s="40">
        <v>316504</v>
      </c>
      <c r="E21" s="40">
        <v>365664</v>
      </c>
      <c r="F21" s="40">
        <v>400000</v>
      </c>
      <c r="G21" s="40">
        <v>490000</v>
      </c>
      <c r="H21" s="40">
        <v>566000</v>
      </c>
      <c r="I21" s="40">
        <v>608083</v>
      </c>
      <c r="J21" s="164">
        <v>600000</v>
      </c>
      <c r="N21" s="79"/>
    </row>
    <row r="22" spans="1:14" x14ac:dyDescent="0.25">
      <c r="A22" s="91"/>
      <c r="B22" s="114"/>
      <c r="C22" s="100" t="s">
        <v>66</v>
      </c>
      <c r="D22" s="40">
        <v>3504</v>
      </c>
      <c r="E22" s="40">
        <v>3455</v>
      </c>
      <c r="F22" s="40">
        <v>3332</v>
      </c>
      <c r="G22" s="40">
        <v>5218</v>
      </c>
      <c r="H22" s="40">
        <v>4363</v>
      </c>
      <c r="I22" s="40">
        <v>5000</v>
      </c>
      <c r="J22" s="164">
        <v>4895.7500000000091</v>
      </c>
      <c r="N22" s="79"/>
    </row>
    <row r="23" spans="1:14" ht="14.45" customHeight="1" x14ac:dyDescent="0.25">
      <c r="A23" s="91"/>
      <c r="B23" s="114"/>
      <c r="C23" s="114"/>
      <c r="D23" s="40"/>
      <c r="E23" s="40"/>
      <c r="F23" s="40"/>
      <c r="G23" s="40"/>
      <c r="H23" s="40"/>
      <c r="I23" s="40"/>
      <c r="J23" s="164"/>
      <c r="N23" s="79"/>
    </row>
    <row r="24" spans="1:14" x14ac:dyDescent="0.25">
      <c r="A24" s="154" t="s">
        <v>105</v>
      </c>
      <c r="B24" s="114" t="s">
        <v>100</v>
      </c>
      <c r="C24" s="102" t="s">
        <v>98</v>
      </c>
      <c r="D24" s="40">
        <v>581358</v>
      </c>
      <c r="E24" s="40">
        <v>679266</v>
      </c>
      <c r="F24" s="40">
        <v>733117</v>
      </c>
      <c r="G24" s="40">
        <v>892281</v>
      </c>
      <c r="H24" s="40">
        <v>1014610</v>
      </c>
      <c r="I24" s="40">
        <v>1127985.3679115777</v>
      </c>
      <c r="J24" s="164">
        <v>1191141.81374943</v>
      </c>
      <c r="N24" s="79"/>
    </row>
    <row r="25" spans="1:14" x14ac:dyDescent="0.25">
      <c r="A25" s="91"/>
      <c r="B25" s="114"/>
      <c r="C25" s="100" t="s">
        <v>66</v>
      </c>
      <c r="D25" s="40">
        <v>9552</v>
      </c>
      <c r="E25" s="40">
        <v>13290</v>
      </c>
      <c r="F25" s="40">
        <v>13653</v>
      </c>
      <c r="G25" s="40">
        <v>13213</v>
      </c>
      <c r="H25" s="40">
        <v>12255</v>
      </c>
      <c r="I25" s="40">
        <v>15935.17778040335</v>
      </c>
      <c r="J25" s="164">
        <v>13951.638307128578</v>
      </c>
      <c r="N25" s="79"/>
    </row>
    <row r="26" spans="1:14" x14ac:dyDescent="0.25">
      <c r="A26" s="91"/>
      <c r="B26" s="114" t="s">
        <v>94</v>
      </c>
      <c r="C26" s="102" t="s">
        <v>98</v>
      </c>
      <c r="D26" s="40">
        <v>385436</v>
      </c>
      <c r="E26" s="40">
        <v>445191</v>
      </c>
      <c r="F26" s="40">
        <v>490000</v>
      </c>
      <c r="G26" s="40">
        <v>597500</v>
      </c>
      <c r="H26" s="40">
        <v>699667</v>
      </c>
      <c r="I26" s="40">
        <v>769703</v>
      </c>
      <c r="J26" s="164">
        <v>801354</v>
      </c>
      <c r="N26" s="79"/>
    </row>
    <row r="27" spans="1:14" x14ac:dyDescent="0.25">
      <c r="A27" s="91"/>
      <c r="B27" s="114"/>
      <c r="C27" s="100" t="s">
        <v>66</v>
      </c>
      <c r="D27" s="40">
        <v>3823</v>
      </c>
      <c r="E27" s="40">
        <v>3796</v>
      </c>
      <c r="F27" s="40">
        <v>5014</v>
      </c>
      <c r="G27" s="40">
        <v>5837</v>
      </c>
      <c r="H27" s="40">
        <v>4160</v>
      </c>
      <c r="I27" s="40">
        <v>6699.25</v>
      </c>
      <c r="J27" s="164">
        <v>4270.9999999999882</v>
      </c>
      <c r="N27" s="79"/>
    </row>
    <row r="28" spans="1:14" x14ac:dyDescent="0.25">
      <c r="A28" s="165"/>
      <c r="B28" s="26"/>
      <c r="C28" s="26"/>
      <c r="D28" s="26"/>
      <c r="E28" s="26"/>
      <c r="F28" s="26"/>
      <c r="G28" s="26"/>
      <c r="H28" s="8"/>
      <c r="I28" s="8"/>
      <c r="J28" s="35"/>
      <c r="N28" s="79"/>
    </row>
    <row r="29" spans="1:14" ht="43.9" customHeight="1" x14ac:dyDescent="0.25">
      <c r="A29" s="219" t="s">
        <v>43</v>
      </c>
      <c r="B29" s="219"/>
      <c r="C29" s="219"/>
      <c r="D29" s="219"/>
      <c r="E29" s="219"/>
      <c r="F29" s="219"/>
      <c r="G29" s="219"/>
      <c r="H29" s="219"/>
      <c r="I29" s="219"/>
      <c r="J29" s="219"/>
      <c r="N29" s="79"/>
    </row>
    <row r="30" spans="1:14" ht="58.9" customHeight="1" x14ac:dyDescent="0.25">
      <c r="A30" s="218" t="s">
        <v>44</v>
      </c>
      <c r="B30" s="218"/>
      <c r="C30" s="218"/>
      <c r="D30" s="218"/>
      <c r="E30" s="218"/>
      <c r="F30" s="218"/>
      <c r="G30" s="218"/>
      <c r="H30" s="218"/>
      <c r="I30" s="218"/>
      <c r="J30" s="218"/>
      <c r="N30" s="79"/>
    </row>
    <row r="31" spans="1:14" ht="28.9" customHeight="1" x14ac:dyDescent="0.25">
      <c r="A31" s="218" t="s">
        <v>57</v>
      </c>
      <c r="B31" s="218"/>
      <c r="C31" s="218"/>
      <c r="D31" s="218"/>
      <c r="E31" s="218"/>
      <c r="F31" s="218"/>
      <c r="G31" s="218"/>
      <c r="H31" s="218"/>
      <c r="I31" s="218"/>
      <c r="J31" s="218"/>
      <c r="N31" s="79"/>
    </row>
    <row r="32" spans="1:14" ht="44.45" customHeight="1" x14ac:dyDescent="0.25">
      <c r="A32" s="218" t="s">
        <v>106</v>
      </c>
      <c r="B32" s="218"/>
      <c r="C32" s="218"/>
      <c r="D32" s="218"/>
      <c r="E32" s="218"/>
      <c r="F32" s="218"/>
      <c r="G32" s="218"/>
      <c r="H32" s="218"/>
      <c r="I32" s="218"/>
      <c r="J32" s="218"/>
      <c r="N32" s="79"/>
    </row>
    <row r="33" spans="1:14" ht="14.45" customHeight="1" x14ac:dyDescent="0.25">
      <c r="A33" s="202" t="s">
        <v>224</v>
      </c>
      <c r="B33" s="202"/>
      <c r="C33" s="202"/>
      <c r="D33" s="202"/>
      <c r="E33" s="202"/>
      <c r="F33" s="202"/>
      <c r="G33" s="202"/>
      <c r="H33" s="202"/>
      <c r="I33" s="202"/>
      <c r="J33" s="201"/>
      <c r="N33" s="79"/>
    </row>
    <row r="34" spans="1:14" ht="14.45" customHeight="1" x14ac:dyDescent="0.25">
      <c r="A34" s="228" t="s">
        <v>225</v>
      </c>
      <c r="B34" s="228"/>
      <c r="C34" s="228"/>
      <c r="D34" s="228"/>
      <c r="E34" s="228"/>
      <c r="F34" s="228"/>
      <c r="G34" s="228"/>
      <c r="H34" s="228"/>
      <c r="I34" s="228"/>
      <c r="J34" s="228"/>
      <c r="N34" s="79"/>
    </row>
    <row r="35" spans="1:14" ht="52.15" customHeight="1" x14ac:dyDescent="0.25">
      <c r="A35" s="220" t="s">
        <v>223</v>
      </c>
      <c r="B35" s="220"/>
      <c r="C35" s="220"/>
      <c r="D35" s="220"/>
      <c r="E35" s="220"/>
      <c r="F35" s="220"/>
      <c r="G35" s="220"/>
      <c r="H35" s="220"/>
      <c r="I35" s="220"/>
      <c r="J35" s="220"/>
      <c r="N35" s="79"/>
    </row>
    <row r="36" spans="1:14" ht="67.5" customHeight="1" x14ac:dyDescent="0.25">
      <c r="A36" s="220" t="s">
        <v>229</v>
      </c>
      <c r="B36" s="220"/>
      <c r="C36" s="220"/>
      <c r="D36" s="220"/>
      <c r="E36" s="220"/>
      <c r="F36" s="220"/>
      <c r="G36" s="220"/>
      <c r="H36" s="220"/>
      <c r="I36" s="220"/>
      <c r="J36" s="220"/>
    </row>
    <row r="37" spans="1:14" x14ac:dyDescent="0.25">
      <c r="A37" s="220" t="s">
        <v>228</v>
      </c>
      <c r="B37" s="220"/>
      <c r="C37" s="220"/>
      <c r="D37" s="220"/>
      <c r="E37" s="220"/>
      <c r="F37" s="220"/>
      <c r="G37" s="220"/>
      <c r="H37" s="220"/>
      <c r="I37" s="220"/>
      <c r="J37" s="220"/>
    </row>
  </sheetData>
  <mergeCells count="11">
    <mergeCell ref="A35:J35"/>
    <mergeCell ref="A37:J37"/>
    <mergeCell ref="A3:J3"/>
    <mergeCell ref="A5:J5"/>
    <mergeCell ref="A4:J4"/>
    <mergeCell ref="A34:J34"/>
    <mergeCell ref="A29:J29"/>
    <mergeCell ref="A30:J30"/>
    <mergeCell ref="A31:J31"/>
    <mergeCell ref="A32:J32"/>
    <mergeCell ref="A36:J36"/>
  </mergeCells>
  <hyperlinks>
    <hyperlink ref="A1" location="Indice!A1" display="Indice" xr:uid="{7CF72E70-EE08-4612-AF26-2CDBF52F4F52}"/>
  </hyperlink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J37"/>
  <sheetViews>
    <sheetView workbookViewId="0"/>
  </sheetViews>
  <sheetFormatPr baseColWidth="10" defaultRowHeight="15" x14ac:dyDescent="0.25"/>
  <cols>
    <col min="1" max="1" width="19.28515625" customWidth="1"/>
    <col min="2" max="2" width="8.7109375" customWidth="1"/>
    <col min="3" max="3" width="12.28515625" customWidth="1"/>
  </cols>
  <sheetData>
    <row r="1" spans="1:10" x14ac:dyDescent="0.25">
      <c r="A1" s="214" t="s">
        <v>231</v>
      </c>
    </row>
    <row r="2" spans="1:10" x14ac:dyDescent="0.25">
      <c r="A2" s="86"/>
    </row>
    <row r="3" spans="1:10" x14ac:dyDescent="0.25">
      <c r="A3" s="226" t="s">
        <v>176</v>
      </c>
      <c r="B3" s="226"/>
      <c r="C3" s="226"/>
      <c r="D3" s="226"/>
      <c r="E3" s="226"/>
      <c r="F3" s="226"/>
      <c r="G3" s="226"/>
      <c r="H3" s="226"/>
      <c r="I3" s="226"/>
      <c r="J3" s="226"/>
    </row>
    <row r="4" spans="1:10" x14ac:dyDescent="0.25">
      <c r="A4" s="226" t="s">
        <v>189</v>
      </c>
      <c r="B4" s="226"/>
      <c r="C4" s="226"/>
      <c r="D4" s="226"/>
      <c r="E4" s="226"/>
      <c r="F4" s="226"/>
      <c r="G4" s="226"/>
      <c r="H4" s="226"/>
      <c r="I4" s="226"/>
      <c r="J4" s="226"/>
    </row>
    <row r="5" spans="1:10" x14ac:dyDescent="0.25">
      <c r="A5" s="227" t="s">
        <v>32</v>
      </c>
      <c r="B5" s="227"/>
      <c r="C5" s="227"/>
      <c r="D5" s="227"/>
      <c r="E5" s="227"/>
      <c r="F5" s="227"/>
      <c r="G5" s="227"/>
      <c r="H5" s="227"/>
      <c r="I5" s="227"/>
      <c r="J5" s="227"/>
    </row>
    <row r="6" spans="1:10" x14ac:dyDescent="0.25">
      <c r="A6" s="76"/>
      <c r="B6" s="76"/>
      <c r="C6" s="76"/>
      <c r="D6" s="76"/>
      <c r="E6" s="76"/>
      <c r="F6" s="76"/>
      <c r="G6" s="76"/>
      <c r="H6" s="78"/>
      <c r="I6" s="186"/>
      <c r="J6" s="78"/>
    </row>
    <row r="7" spans="1:10" x14ac:dyDescent="0.25">
      <c r="A7" s="162"/>
      <c r="B7" s="21"/>
      <c r="C7" s="21"/>
      <c r="D7" s="22">
        <v>2006</v>
      </c>
      <c r="E7" s="22">
        <v>2009</v>
      </c>
      <c r="F7" s="22">
        <v>2011</v>
      </c>
      <c r="G7" s="22">
        <v>2013</v>
      </c>
      <c r="H7" s="5">
        <v>2015</v>
      </c>
      <c r="I7" s="5">
        <v>2017</v>
      </c>
      <c r="J7" s="119">
        <v>2020</v>
      </c>
    </row>
    <row r="8" spans="1:10" x14ac:dyDescent="0.25">
      <c r="A8" s="91"/>
      <c r="B8" s="113"/>
      <c r="C8" s="113"/>
      <c r="D8" s="113"/>
      <c r="E8" s="113"/>
      <c r="F8" s="114"/>
      <c r="G8" s="114"/>
      <c r="H8" s="116"/>
      <c r="I8" s="116"/>
      <c r="J8" s="163"/>
    </row>
    <row r="9" spans="1:10" x14ac:dyDescent="0.25">
      <c r="A9" s="154" t="s">
        <v>60</v>
      </c>
      <c r="B9" s="114" t="s">
        <v>100</v>
      </c>
      <c r="C9" s="102" t="s">
        <v>98</v>
      </c>
      <c r="D9" s="40">
        <v>128525.58466414853</v>
      </c>
      <c r="E9" s="40">
        <v>149866.69616795683</v>
      </c>
      <c r="F9" s="40">
        <v>168056.66115436421</v>
      </c>
      <c r="G9" s="40">
        <v>215391.55965420185</v>
      </c>
      <c r="H9" s="40">
        <v>243172.9230842136</v>
      </c>
      <c r="I9" s="40">
        <v>282124.72529864882</v>
      </c>
      <c r="J9" s="164">
        <v>285468.95796438184</v>
      </c>
    </row>
    <row r="10" spans="1:10" x14ac:dyDescent="0.25">
      <c r="A10" s="91"/>
      <c r="B10" s="114"/>
      <c r="C10" s="100" t="s">
        <v>66</v>
      </c>
      <c r="D10" s="40">
        <v>3207.136146398781</v>
      </c>
      <c r="E10" s="40">
        <v>3473.8530299470899</v>
      </c>
      <c r="F10" s="40">
        <v>4503.2735605731359</v>
      </c>
      <c r="G10" s="40">
        <v>4801.2903505610811</v>
      </c>
      <c r="H10" s="40">
        <v>4333.8063194406959</v>
      </c>
      <c r="I10" s="40">
        <v>5435.6709123038245</v>
      </c>
      <c r="J10" s="164">
        <v>5407.5059741847144</v>
      </c>
    </row>
    <row r="11" spans="1:10" x14ac:dyDescent="0.25">
      <c r="A11" s="91"/>
      <c r="B11" s="114" t="s">
        <v>94</v>
      </c>
      <c r="C11" s="102" t="s">
        <v>98</v>
      </c>
      <c r="D11" s="40">
        <v>70000</v>
      </c>
      <c r="E11" s="40">
        <v>81000</v>
      </c>
      <c r="F11" s="40">
        <v>92500</v>
      </c>
      <c r="G11" s="40">
        <v>116667</v>
      </c>
      <c r="H11" s="40">
        <v>140000</v>
      </c>
      <c r="I11" s="40">
        <v>156250</v>
      </c>
      <c r="J11" s="164">
        <v>137222</v>
      </c>
    </row>
    <row r="12" spans="1:10" x14ac:dyDescent="0.25">
      <c r="A12" s="91"/>
      <c r="B12" s="114"/>
      <c r="C12" s="100" t="s">
        <v>66</v>
      </c>
      <c r="D12" s="40">
        <v>836.5</v>
      </c>
      <c r="E12" s="40">
        <v>729.25</v>
      </c>
      <c r="F12" s="40">
        <v>1041.5</v>
      </c>
      <c r="G12" s="40">
        <v>1718.75</v>
      </c>
      <c r="H12" s="40">
        <v>1583.25</v>
      </c>
      <c r="I12" s="40">
        <v>2083.25</v>
      </c>
      <c r="J12" s="164">
        <v>2223.5000000000027</v>
      </c>
    </row>
    <row r="13" spans="1:10" ht="14.45" customHeight="1" x14ac:dyDescent="0.25">
      <c r="A13" s="91"/>
      <c r="B13" s="114"/>
      <c r="C13" s="87"/>
      <c r="D13" s="40"/>
      <c r="E13" s="40"/>
      <c r="F13" s="40"/>
      <c r="G13" s="116"/>
      <c r="H13" s="116"/>
      <c r="I13" s="116"/>
      <c r="J13" s="164"/>
    </row>
    <row r="14" spans="1:10" x14ac:dyDescent="0.25">
      <c r="A14" s="154" t="s">
        <v>61</v>
      </c>
      <c r="B14" s="114" t="s">
        <v>100</v>
      </c>
      <c r="C14" s="102" t="s">
        <v>98</v>
      </c>
      <c r="D14" s="40">
        <v>155567.90056296124</v>
      </c>
      <c r="E14" s="40">
        <v>184690.40883728277</v>
      </c>
      <c r="F14" s="40">
        <v>207382.30444342436</v>
      </c>
      <c r="G14" s="40">
        <v>262758.5526037254</v>
      </c>
      <c r="H14" s="40">
        <v>299054.25958356081</v>
      </c>
      <c r="I14" s="40">
        <v>344825.25614038843</v>
      </c>
      <c r="J14" s="164">
        <v>359791.04385994247</v>
      </c>
    </row>
    <row r="15" spans="1:10" x14ac:dyDescent="0.25">
      <c r="A15" s="91"/>
      <c r="B15" s="114"/>
      <c r="C15" s="100" t="s">
        <v>66</v>
      </c>
      <c r="D15" s="40">
        <v>3682.8928040763294</v>
      </c>
      <c r="E15" s="40">
        <v>4895.1365177434154</v>
      </c>
      <c r="F15" s="40">
        <v>5146.4743773352693</v>
      </c>
      <c r="G15" s="40">
        <v>5449.6743783192933</v>
      </c>
      <c r="H15" s="40">
        <v>4723.0043770855855</v>
      </c>
      <c r="I15" s="40">
        <v>5999.705381882799</v>
      </c>
      <c r="J15" s="164">
        <v>5881.6813553612901</v>
      </c>
    </row>
    <row r="16" spans="1:10" x14ac:dyDescent="0.25">
      <c r="A16" s="91"/>
      <c r="B16" s="114" t="s">
        <v>94</v>
      </c>
      <c r="C16" s="102" t="s">
        <v>98</v>
      </c>
      <c r="D16" s="40">
        <v>90000</v>
      </c>
      <c r="E16" s="40">
        <v>105000</v>
      </c>
      <c r="F16" s="40">
        <v>121479</v>
      </c>
      <c r="G16" s="40">
        <v>151000</v>
      </c>
      <c r="H16" s="40">
        <v>180000</v>
      </c>
      <c r="I16" s="40">
        <v>201300</v>
      </c>
      <c r="J16" s="164">
        <v>200000</v>
      </c>
    </row>
    <row r="17" spans="1:10" x14ac:dyDescent="0.25">
      <c r="A17" s="63"/>
      <c r="B17" s="114"/>
      <c r="C17" s="100" t="s">
        <v>66</v>
      </c>
      <c r="D17" s="40">
        <v>937.25</v>
      </c>
      <c r="E17" s="40">
        <v>1458.25</v>
      </c>
      <c r="F17" s="40">
        <v>1250</v>
      </c>
      <c r="G17" s="40">
        <v>1250</v>
      </c>
      <c r="H17" s="40">
        <v>1513</v>
      </c>
      <c r="I17" s="40">
        <v>1500</v>
      </c>
      <c r="J17" s="164">
        <v>1500.0000000000155</v>
      </c>
    </row>
    <row r="18" spans="1:10" ht="14.45" customHeight="1" x14ac:dyDescent="0.25">
      <c r="A18" s="63"/>
      <c r="B18" s="114"/>
      <c r="C18" s="114"/>
      <c r="D18" s="40"/>
      <c r="E18" s="40"/>
      <c r="F18" s="40"/>
      <c r="G18" s="40"/>
      <c r="H18" s="40"/>
      <c r="I18" s="40"/>
      <c r="J18" s="164"/>
    </row>
    <row r="19" spans="1:10" x14ac:dyDescent="0.25">
      <c r="A19" s="154" t="s">
        <v>101</v>
      </c>
      <c r="B19" s="114" t="s">
        <v>100</v>
      </c>
      <c r="C19" s="102" t="s">
        <v>98</v>
      </c>
      <c r="D19" s="40">
        <v>157888.16868592732</v>
      </c>
      <c r="E19" s="40">
        <v>190873.89503040237</v>
      </c>
      <c r="F19" s="40">
        <v>213548.28293157287</v>
      </c>
      <c r="G19" s="40">
        <v>270940.70190760866</v>
      </c>
      <c r="H19" s="40">
        <v>309100.63734936976</v>
      </c>
      <c r="I19" s="40">
        <v>356969.49187673104</v>
      </c>
      <c r="J19" s="164">
        <v>380087.76620617462</v>
      </c>
    </row>
    <row r="20" spans="1:10" x14ac:dyDescent="0.25">
      <c r="A20" s="91"/>
      <c r="B20" s="114"/>
      <c r="C20" s="100" t="s">
        <v>66</v>
      </c>
      <c r="D20" s="40">
        <v>3669.9729634813234</v>
      </c>
      <c r="E20" s="40">
        <v>4868.8928081022304</v>
      </c>
      <c r="F20" s="40">
        <v>5136.8285032123649</v>
      </c>
      <c r="G20" s="40">
        <v>5448.3728797004787</v>
      </c>
      <c r="H20" s="40">
        <v>4677.4849936746677</v>
      </c>
      <c r="I20" s="40">
        <v>5932.0792444639092</v>
      </c>
      <c r="J20" s="164">
        <v>5814.7972550203203</v>
      </c>
    </row>
    <row r="21" spans="1:10" x14ac:dyDescent="0.25">
      <c r="A21" s="91"/>
      <c r="B21" s="114" t="s">
        <v>94</v>
      </c>
      <c r="C21" s="102" t="s">
        <v>98</v>
      </c>
      <c r="D21" s="40">
        <v>91333</v>
      </c>
      <c r="E21" s="40">
        <v>111299</v>
      </c>
      <c r="F21" s="40">
        <v>126667</v>
      </c>
      <c r="G21" s="40">
        <v>160000</v>
      </c>
      <c r="H21" s="40">
        <v>188834</v>
      </c>
      <c r="I21" s="40">
        <v>213125</v>
      </c>
      <c r="J21" s="164">
        <v>215190</v>
      </c>
    </row>
    <row r="22" spans="1:10" x14ac:dyDescent="0.25">
      <c r="A22" s="91"/>
      <c r="B22" s="114"/>
      <c r="C22" s="100" t="s">
        <v>66</v>
      </c>
      <c r="D22" s="40">
        <v>833.25</v>
      </c>
      <c r="E22" s="40">
        <v>1156.25</v>
      </c>
      <c r="F22" s="40">
        <v>1333.25</v>
      </c>
      <c r="G22" s="40">
        <v>1661.75</v>
      </c>
      <c r="H22" s="40">
        <v>1619.75</v>
      </c>
      <c r="I22" s="40">
        <v>2167.75</v>
      </c>
      <c r="J22" s="164">
        <v>1542.5000000000123</v>
      </c>
    </row>
    <row r="23" spans="1:10" ht="14.45" customHeight="1" x14ac:dyDescent="0.25">
      <c r="A23" s="91"/>
      <c r="B23" s="114"/>
      <c r="C23" s="114"/>
      <c r="D23" s="40"/>
      <c r="E23" s="40"/>
      <c r="F23" s="40"/>
      <c r="G23" s="40"/>
      <c r="H23" s="40"/>
      <c r="I23" s="40"/>
      <c r="J23" s="164"/>
    </row>
    <row r="24" spans="1:10" x14ac:dyDescent="0.25">
      <c r="A24" s="154" t="s">
        <v>105</v>
      </c>
      <c r="B24" s="114" t="s">
        <v>100</v>
      </c>
      <c r="C24" s="102" t="s">
        <v>98</v>
      </c>
      <c r="D24" s="40">
        <v>185609.39150430268</v>
      </c>
      <c r="E24" s="40">
        <v>226350.84549278731</v>
      </c>
      <c r="F24" s="40">
        <v>254549.23222257791</v>
      </c>
      <c r="G24" s="40">
        <v>324769.4292286362</v>
      </c>
      <c r="H24" s="40">
        <v>371637.69916885952</v>
      </c>
      <c r="I24" s="40">
        <v>433576.73005469708</v>
      </c>
      <c r="J24" s="164">
        <v>476719.74967795756</v>
      </c>
    </row>
    <row r="25" spans="1:10" x14ac:dyDescent="0.25">
      <c r="A25" s="91"/>
      <c r="B25" s="114"/>
      <c r="C25" s="100" t="s">
        <v>66</v>
      </c>
      <c r="D25" s="40">
        <v>3832.9484203103821</v>
      </c>
      <c r="E25" s="40">
        <v>5538.8847604263719</v>
      </c>
      <c r="F25" s="40">
        <v>5821.6541946755324</v>
      </c>
      <c r="G25" s="40">
        <v>6021.6138433362921</v>
      </c>
      <c r="H25" s="40">
        <v>5126.0793657458453</v>
      </c>
      <c r="I25" s="40">
        <v>6391.3721565316819</v>
      </c>
      <c r="J25" s="164">
        <v>6319.7267473928332</v>
      </c>
    </row>
    <row r="26" spans="1:10" x14ac:dyDescent="0.25">
      <c r="A26" s="91"/>
      <c r="B26" s="114" t="s">
        <v>94</v>
      </c>
      <c r="C26" s="102" t="s">
        <v>98</v>
      </c>
      <c r="D26" s="40">
        <v>114709</v>
      </c>
      <c r="E26" s="40">
        <v>140000</v>
      </c>
      <c r="F26" s="40">
        <v>160000</v>
      </c>
      <c r="G26" s="40">
        <v>202736</v>
      </c>
      <c r="H26" s="40">
        <v>241000</v>
      </c>
      <c r="I26" s="40">
        <v>283333</v>
      </c>
      <c r="J26" s="164">
        <v>307300</v>
      </c>
    </row>
    <row r="27" spans="1:10" x14ac:dyDescent="0.25">
      <c r="A27" s="91"/>
      <c r="B27" s="114"/>
      <c r="C27" s="100" t="s">
        <v>66</v>
      </c>
      <c r="D27" s="40">
        <v>1204</v>
      </c>
      <c r="E27" s="40">
        <v>1416.75</v>
      </c>
      <c r="F27" s="40">
        <v>1883.5</v>
      </c>
      <c r="G27" s="40">
        <v>1871.75</v>
      </c>
      <c r="H27" s="40">
        <v>1781.25</v>
      </c>
      <c r="I27" s="40">
        <v>2686.75</v>
      </c>
      <c r="J27" s="164">
        <v>2244.2500000000082</v>
      </c>
    </row>
    <row r="28" spans="1:10" x14ac:dyDescent="0.25">
      <c r="A28" s="165"/>
      <c r="B28" s="26"/>
      <c r="C28" s="26"/>
      <c r="D28" s="26"/>
      <c r="E28" s="26"/>
      <c r="F28" s="26"/>
      <c r="G28" s="26"/>
      <c r="H28" s="8"/>
      <c r="I28" s="8"/>
      <c r="J28" s="35"/>
    </row>
    <row r="29" spans="1:10" ht="43.9" customHeight="1" x14ac:dyDescent="0.25">
      <c r="A29" s="219" t="s">
        <v>43</v>
      </c>
      <c r="B29" s="219"/>
      <c r="C29" s="219"/>
      <c r="D29" s="219"/>
      <c r="E29" s="219"/>
      <c r="F29" s="219"/>
      <c r="G29" s="219"/>
      <c r="H29" s="219"/>
      <c r="I29" s="219"/>
      <c r="J29" s="219"/>
    </row>
    <row r="30" spans="1:10" ht="56.45" customHeight="1" x14ac:dyDescent="0.25">
      <c r="A30" s="218" t="s">
        <v>44</v>
      </c>
      <c r="B30" s="218"/>
      <c r="C30" s="218"/>
      <c r="D30" s="218"/>
      <c r="E30" s="218"/>
      <c r="F30" s="218"/>
      <c r="G30" s="218"/>
      <c r="H30" s="218"/>
      <c r="I30" s="218"/>
      <c r="J30" s="218"/>
    </row>
    <row r="31" spans="1:10" ht="28.9" customHeight="1" x14ac:dyDescent="0.25">
      <c r="A31" s="218" t="s">
        <v>57</v>
      </c>
      <c r="B31" s="218"/>
      <c r="C31" s="218"/>
      <c r="D31" s="218"/>
      <c r="E31" s="218"/>
      <c r="F31" s="218"/>
      <c r="G31" s="218"/>
      <c r="H31" s="218"/>
      <c r="I31" s="218"/>
      <c r="J31" s="218"/>
    </row>
    <row r="32" spans="1:10" ht="44.45" customHeight="1" x14ac:dyDescent="0.25">
      <c r="A32" s="218" t="s">
        <v>106</v>
      </c>
      <c r="B32" s="218"/>
      <c r="C32" s="218"/>
      <c r="D32" s="218"/>
      <c r="E32" s="218"/>
      <c r="F32" s="218"/>
      <c r="G32" s="218"/>
      <c r="H32" s="218"/>
      <c r="I32" s="218"/>
      <c r="J32" s="218"/>
    </row>
    <row r="33" spans="1:10" ht="14.45" customHeight="1" x14ac:dyDescent="0.25">
      <c r="A33" s="218" t="s">
        <v>224</v>
      </c>
      <c r="B33" s="218"/>
      <c r="C33" s="218"/>
      <c r="D33" s="218"/>
      <c r="E33" s="218"/>
      <c r="F33" s="218"/>
      <c r="G33" s="218"/>
      <c r="H33" s="218"/>
      <c r="I33" s="218"/>
      <c r="J33" s="218"/>
    </row>
    <row r="34" spans="1:10" ht="14.45" customHeight="1" x14ac:dyDescent="0.25">
      <c r="A34" s="212" t="s">
        <v>225</v>
      </c>
      <c r="B34" s="212"/>
      <c r="C34" s="212"/>
      <c r="D34" s="212"/>
      <c r="E34" s="212"/>
      <c r="F34" s="212"/>
      <c r="G34" s="212"/>
      <c r="H34" s="212"/>
      <c r="I34" s="212"/>
      <c r="J34" s="211"/>
    </row>
    <row r="35" spans="1:10" ht="58.9" customHeight="1" x14ac:dyDescent="0.25">
      <c r="A35" s="220" t="s">
        <v>223</v>
      </c>
      <c r="B35" s="220"/>
      <c r="C35" s="220"/>
      <c r="D35" s="220"/>
      <c r="E35" s="220"/>
      <c r="F35" s="220"/>
      <c r="G35" s="220"/>
      <c r="H35" s="220"/>
      <c r="I35" s="220"/>
      <c r="J35" s="220"/>
    </row>
    <row r="36" spans="1:10" ht="74.25" customHeight="1" x14ac:dyDescent="0.25">
      <c r="A36" s="223" t="s">
        <v>229</v>
      </c>
      <c r="B36" s="223"/>
      <c r="C36" s="223"/>
      <c r="D36" s="223"/>
      <c r="E36" s="223"/>
      <c r="F36" s="223"/>
      <c r="G36" s="223"/>
      <c r="H36" s="223"/>
      <c r="I36" s="223"/>
      <c r="J36" s="223"/>
    </row>
    <row r="37" spans="1:10" x14ac:dyDescent="0.25">
      <c r="A37" s="218" t="s">
        <v>228</v>
      </c>
      <c r="B37" s="218"/>
      <c r="C37" s="218"/>
      <c r="D37" s="218"/>
      <c r="E37" s="218"/>
      <c r="F37" s="218"/>
      <c r="G37" s="218"/>
      <c r="H37" s="218"/>
      <c r="I37" s="218"/>
      <c r="J37" s="212"/>
    </row>
  </sheetData>
  <mergeCells count="11">
    <mergeCell ref="A3:J3"/>
    <mergeCell ref="A4:J4"/>
    <mergeCell ref="A30:J30"/>
    <mergeCell ref="A31:J31"/>
    <mergeCell ref="A35:J35"/>
    <mergeCell ref="A37:I37"/>
    <mergeCell ref="A36:J36"/>
    <mergeCell ref="A5:J5"/>
    <mergeCell ref="A32:J32"/>
    <mergeCell ref="A29:J29"/>
    <mergeCell ref="A33:J33"/>
  </mergeCells>
  <hyperlinks>
    <hyperlink ref="A1" location="Indice!A1" display="Indice" xr:uid="{72FA5BC7-0757-481B-9DA9-26993947A617}"/>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T29"/>
  <sheetViews>
    <sheetView workbookViewId="0"/>
  </sheetViews>
  <sheetFormatPr baseColWidth="10" defaultColWidth="11.5703125" defaultRowHeight="12.75" x14ac:dyDescent="0.2"/>
  <cols>
    <col min="1" max="1" width="19.28515625" style="1" customWidth="1"/>
    <col min="2" max="2" width="12.28515625" style="45" customWidth="1"/>
    <col min="3" max="7" width="7.7109375" style="1" customWidth="1"/>
    <col min="8" max="8" width="7.7109375" style="186" customWidth="1"/>
    <col min="9" max="9" width="7.7109375" style="1" customWidth="1"/>
    <col min="10" max="10" width="8.85546875" style="1" customWidth="1"/>
    <col min="11" max="11" width="19.28515625" style="1" customWidth="1"/>
    <col min="12" max="12" width="12.28515625" style="117" customWidth="1"/>
    <col min="13" max="17" width="18.5703125" style="1" customWidth="1"/>
    <col min="18" max="18" width="18.5703125" style="186" customWidth="1"/>
    <col min="19" max="19" width="18.5703125" style="1" customWidth="1"/>
    <col min="20" max="16384" width="11.5703125" style="1"/>
  </cols>
  <sheetData>
    <row r="1" spans="1:19" s="212" customFormat="1" ht="15" x14ac:dyDescent="0.25">
      <c r="A1" s="214" t="s">
        <v>231</v>
      </c>
    </row>
    <row r="2" spans="1:19" ht="15" customHeight="1" x14ac:dyDescent="0.2">
      <c r="A2" s="2"/>
      <c r="B2" s="2"/>
    </row>
    <row r="3" spans="1:19" ht="15" customHeight="1" x14ac:dyDescent="0.2">
      <c r="A3" s="229" t="s">
        <v>155</v>
      </c>
      <c r="B3" s="229"/>
      <c r="C3" s="229"/>
      <c r="D3" s="229"/>
      <c r="E3" s="229"/>
      <c r="F3" s="229"/>
      <c r="G3" s="229"/>
      <c r="H3" s="229"/>
      <c r="I3" s="229"/>
      <c r="J3" s="14"/>
      <c r="K3" s="229" t="s">
        <v>156</v>
      </c>
      <c r="L3" s="229"/>
      <c r="M3" s="229"/>
      <c r="N3" s="229"/>
      <c r="O3" s="229"/>
      <c r="P3" s="229"/>
      <c r="Q3" s="229"/>
      <c r="R3" s="229"/>
      <c r="S3" s="229"/>
    </row>
    <row r="4" spans="1:19" s="117" customFormat="1" ht="15" customHeight="1" x14ac:dyDescent="0.2">
      <c r="A4" s="229" t="s">
        <v>189</v>
      </c>
      <c r="B4" s="229"/>
      <c r="C4" s="229"/>
      <c r="D4" s="229"/>
      <c r="E4" s="229"/>
      <c r="F4" s="229"/>
      <c r="G4" s="229"/>
      <c r="H4" s="229"/>
      <c r="I4" s="229"/>
      <c r="J4" s="14"/>
      <c r="K4" s="229" t="s">
        <v>189</v>
      </c>
      <c r="L4" s="229"/>
      <c r="M4" s="229"/>
      <c r="N4" s="229"/>
      <c r="O4" s="229"/>
      <c r="P4" s="229"/>
      <c r="Q4" s="229"/>
      <c r="R4" s="229"/>
      <c r="S4" s="229"/>
    </row>
    <row r="5" spans="1:19" ht="15" customHeight="1" x14ac:dyDescent="0.2">
      <c r="A5" s="230" t="s">
        <v>15</v>
      </c>
      <c r="B5" s="230"/>
      <c r="C5" s="230"/>
      <c r="D5" s="230"/>
      <c r="E5" s="230"/>
      <c r="F5" s="230"/>
      <c r="G5" s="230"/>
      <c r="H5" s="230"/>
      <c r="I5" s="230"/>
      <c r="J5" s="14"/>
      <c r="K5" s="230" t="s">
        <v>32</v>
      </c>
      <c r="L5" s="230"/>
      <c r="M5" s="230"/>
      <c r="N5" s="230"/>
      <c r="O5" s="230"/>
      <c r="P5" s="230"/>
      <c r="Q5" s="230"/>
      <c r="R5" s="230"/>
      <c r="S5" s="230"/>
    </row>
    <row r="6" spans="1:19" ht="15" customHeight="1" x14ac:dyDescent="0.2">
      <c r="K6" s="84"/>
      <c r="M6" s="84"/>
      <c r="N6" s="84"/>
      <c r="O6" s="84"/>
      <c r="P6" s="84"/>
      <c r="Q6" s="84"/>
      <c r="S6" s="84"/>
    </row>
    <row r="7" spans="1:19" ht="15" customHeight="1" x14ac:dyDescent="0.2">
      <c r="A7" s="118"/>
      <c r="B7" s="4"/>
      <c r="C7" s="5">
        <v>2006</v>
      </c>
      <c r="D7" s="5">
        <v>2009</v>
      </c>
      <c r="E7" s="5">
        <v>2011</v>
      </c>
      <c r="F7" s="5">
        <v>2013</v>
      </c>
      <c r="G7" s="5">
        <v>2015</v>
      </c>
      <c r="H7" s="5">
        <v>2017</v>
      </c>
      <c r="I7" s="119">
        <v>2020</v>
      </c>
      <c r="K7" s="118"/>
      <c r="L7" s="4"/>
      <c r="M7" s="5">
        <v>2006</v>
      </c>
      <c r="N7" s="5">
        <v>2009</v>
      </c>
      <c r="O7" s="5">
        <v>2011</v>
      </c>
      <c r="P7" s="5">
        <v>2013</v>
      </c>
      <c r="Q7" s="5">
        <v>2015</v>
      </c>
      <c r="R7" s="5">
        <v>2017</v>
      </c>
      <c r="S7" s="119">
        <v>2020</v>
      </c>
    </row>
    <row r="8" spans="1:19" ht="15" customHeight="1" x14ac:dyDescent="0.2">
      <c r="A8" s="91"/>
      <c r="B8" s="113"/>
      <c r="C8" s="113"/>
      <c r="D8" s="113"/>
      <c r="E8" s="113"/>
      <c r="F8" s="113"/>
      <c r="G8" s="116"/>
      <c r="H8" s="116"/>
      <c r="I8" s="49"/>
      <c r="K8" s="91"/>
      <c r="L8" s="113"/>
      <c r="M8" s="113"/>
      <c r="N8" s="113"/>
      <c r="O8" s="113"/>
      <c r="P8" s="113"/>
      <c r="Q8" s="116"/>
      <c r="R8" s="116"/>
      <c r="S8" s="49"/>
    </row>
    <row r="9" spans="1:19" ht="15" customHeight="1" x14ac:dyDescent="0.2">
      <c r="A9" s="57" t="s">
        <v>53</v>
      </c>
      <c r="B9" s="102" t="s">
        <v>98</v>
      </c>
      <c r="C9" s="101">
        <v>98.546576648205729</v>
      </c>
      <c r="D9" s="101">
        <v>96.774146233283474</v>
      </c>
      <c r="E9" s="101">
        <v>97.239613133749032</v>
      </c>
      <c r="F9" s="101">
        <v>97.046607871387806</v>
      </c>
      <c r="G9" s="101">
        <v>96.866630474068032</v>
      </c>
      <c r="H9" s="101">
        <v>96.713141821571483</v>
      </c>
      <c r="I9" s="132">
        <v>94.492396756247558</v>
      </c>
      <c r="J9" s="17"/>
      <c r="K9" s="57" t="s">
        <v>53</v>
      </c>
      <c r="L9" s="102" t="s">
        <v>98</v>
      </c>
      <c r="M9" s="99">
        <v>2137658174412</v>
      </c>
      <c r="N9" s="99">
        <v>2641398571666</v>
      </c>
      <c r="O9" s="99">
        <v>3030585033295</v>
      </c>
      <c r="P9" s="99">
        <v>3876041880041</v>
      </c>
      <c r="Q9" s="99">
        <v>4538881072599</v>
      </c>
      <c r="R9" s="99">
        <v>5304402734374</v>
      </c>
      <c r="S9" s="128">
        <v>6028161828391</v>
      </c>
    </row>
    <row r="10" spans="1:19" s="45" customFormat="1" ht="15" customHeight="1" x14ac:dyDescent="0.2">
      <c r="A10" s="57"/>
      <c r="B10" s="100" t="s">
        <v>66</v>
      </c>
      <c r="C10" s="101">
        <v>4.6837412349376974E-2</v>
      </c>
      <c r="D10" s="101">
        <v>0.10520714880078576</v>
      </c>
      <c r="E10" s="101">
        <v>9.0977444145527525E-2</v>
      </c>
      <c r="F10" s="101">
        <v>7.4538617577976043E-2</v>
      </c>
      <c r="G10" s="101">
        <v>6.2802755469217347E-2</v>
      </c>
      <c r="H10" s="101">
        <v>7.5582430635158585E-2</v>
      </c>
      <c r="I10" s="132">
        <v>0.11270965936105561</v>
      </c>
      <c r="J10" s="17"/>
      <c r="K10" s="57"/>
      <c r="L10" s="100" t="s">
        <v>66</v>
      </c>
      <c r="M10" s="99">
        <v>46333419896.647881</v>
      </c>
      <c r="N10" s="99">
        <v>63818827158.165787</v>
      </c>
      <c r="O10" s="99">
        <v>94394635640.961411</v>
      </c>
      <c r="P10" s="99">
        <v>90867707383.879593</v>
      </c>
      <c r="Q10" s="99">
        <v>77172452720.065277</v>
      </c>
      <c r="R10" s="99">
        <v>105686301360.18826</v>
      </c>
      <c r="S10" s="128">
        <v>114866353101.45787</v>
      </c>
    </row>
    <row r="11" spans="1:19" ht="15" customHeight="1" x14ac:dyDescent="0.2">
      <c r="A11" s="57" t="s">
        <v>54</v>
      </c>
      <c r="B11" s="102" t="s">
        <v>98</v>
      </c>
      <c r="C11" s="101">
        <v>1.4534233517942672</v>
      </c>
      <c r="D11" s="101">
        <v>3.2258537667165217</v>
      </c>
      <c r="E11" s="101">
        <v>2.7603868662509736</v>
      </c>
      <c r="F11" s="101">
        <v>2.9533921286121876</v>
      </c>
      <c r="G11" s="101">
        <v>3.1333695259319727</v>
      </c>
      <c r="H11" s="101">
        <v>3.2868581784285142</v>
      </c>
      <c r="I11" s="132">
        <v>5.5076032500538439</v>
      </c>
      <c r="J11" s="17"/>
      <c r="K11" s="57" t="s">
        <v>54</v>
      </c>
      <c r="L11" s="102" t="s">
        <v>98</v>
      </c>
      <c r="M11" s="99">
        <v>31527450415</v>
      </c>
      <c r="N11" s="99">
        <v>88047953544</v>
      </c>
      <c r="O11" s="99">
        <v>86030649993</v>
      </c>
      <c r="P11" s="99">
        <v>117958492623</v>
      </c>
      <c r="Q11" s="99">
        <v>146819801997.07324</v>
      </c>
      <c r="R11" s="99">
        <v>180273530368</v>
      </c>
      <c r="S11" s="128">
        <v>351358678768</v>
      </c>
    </row>
    <row r="12" spans="1:19" s="45" customFormat="1" ht="15" customHeight="1" x14ac:dyDescent="0.2">
      <c r="A12" s="57"/>
      <c r="B12" s="100" t="s">
        <v>66</v>
      </c>
      <c r="C12" s="101">
        <v>4.6837412349376849E-2</v>
      </c>
      <c r="D12" s="101">
        <v>0.10520714880078572</v>
      </c>
      <c r="E12" s="101">
        <v>9.0977444145527497E-2</v>
      </c>
      <c r="F12" s="101">
        <v>7.4538617577976043E-2</v>
      </c>
      <c r="G12" s="101">
        <v>6.2802755469217375E-2</v>
      </c>
      <c r="H12" s="101">
        <v>7.5582430635158515E-2</v>
      </c>
      <c r="I12" s="132">
        <v>0.11270965749644578</v>
      </c>
      <c r="J12" s="17"/>
      <c r="K12" s="57"/>
      <c r="L12" s="100" t="s">
        <v>66</v>
      </c>
      <c r="M12" s="99">
        <v>479885062.90352803</v>
      </c>
      <c r="N12" s="99">
        <v>1295439753.2615337</v>
      </c>
      <c r="O12" s="99">
        <v>2144066082.6913328</v>
      </c>
      <c r="P12" s="99">
        <v>2461417725.4518299</v>
      </c>
      <c r="Q12" s="99">
        <v>1858490324.2576492</v>
      </c>
      <c r="R12" s="99">
        <v>2351457235.7783208</v>
      </c>
      <c r="S12" s="128">
        <v>4728463523.1505919</v>
      </c>
    </row>
    <row r="13" spans="1:19" ht="15" customHeight="1" x14ac:dyDescent="0.2">
      <c r="A13" s="57" t="s">
        <v>55</v>
      </c>
      <c r="B13" s="102"/>
      <c r="C13" s="103">
        <v>100</v>
      </c>
      <c r="D13" s="101">
        <v>100</v>
      </c>
      <c r="E13" s="101">
        <v>100</v>
      </c>
      <c r="F13" s="101">
        <v>100</v>
      </c>
      <c r="G13" s="62">
        <v>100</v>
      </c>
      <c r="H13" s="62">
        <v>100</v>
      </c>
      <c r="I13" s="134">
        <v>100</v>
      </c>
      <c r="J13" s="17"/>
      <c r="K13" s="57" t="s">
        <v>55</v>
      </c>
      <c r="L13" s="102" t="s">
        <v>98</v>
      </c>
      <c r="M13" s="98">
        <v>2169185624827</v>
      </c>
      <c r="N13" s="99">
        <v>2729446525210</v>
      </c>
      <c r="O13" s="99">
        <v>3116615683288</v>
      </c>
      <c r="P13" s="99">
        <v>3994000372664</v>
      </c>
      <c r="Q13" s="181">
        <v>4685700874596.0732</v>
      </c>
      <c r="R13" s="181">
        <v>5484676264742</v>
      </c>
      <c r="S13" s="128">
        <v>6379520506757</v>
      </c>
    </row>
    <row r="14" spans="1:19" s="94" customFormat="1" ht="15" customHeight="1" x14ac:dyDescent="0.2">
      <c r="A14" s="57"/>
      <c r="B14" s="100"/>
      <c r="C14" s="62"/>
      <c r="D14" s="62"/>
      <c r="E14" s="62"/>
      <c r="F14" s="62"/>
      <c r="G14" s="62"/>
      <c r="H14" s="62"/>
      <c r="I14" s="134"/>
      <c r="J14" s="17"/>
      <c r="K14" s="57"/>
      <c r="L14" s="100" t="s">
        <v>66</v>
      </c>
      <c r="M14" s="98">
        <v>46280603763.212021</v>
      </c>
      <c r="N14" s="99">
        <v>63817813097.654533</v>
      </c>
      <c r="O14" s="99">
        <v>95258964157.591049</v>
      </c>
      <c r="P14" s="99">
        <v>91940968521.240005</v>
      </c>
      <c r="Q14" s="40">
        <v>77286173764.06662</v>
      </c>
      <c r="R14" s="40">
        <v>105720502534.25415</v>
      </c>
      <c r="S14" s="128">
        <v>115653986203.7675</v>
      </c>
    </row>
    <row r="15" spans="1:19" ht="15" customHeight="1" x14ac:dyDescent="0.2">
      <c r="A15" s="121"/>
      <c r="B15" s="133"/>
      <c r="C15" s="7"/>
      <c r="D15" s="7"/>
      <c r="E15" s="7"/>
      <c r="F15" s="7"/>
      <c r="G15" s="8"/>
      <c r="H15" s="8"/>
      <c r="I15" s="35"/>
      <c r="J15" s="13"/>
      <c r="K15" s="121"/>
      <c r="L15" s="7"/>
      <c r="M15" s="7"/>
      <c r="N15" s="7"/>
      <c r="O15" s="7"/>
      <c r="P15" s="7"/>
      <c r="Q15" s="8"/>
      <c r="R15" s="8"/>
      <c r="S15" s="35"/>
    </row>
    <row r="16" spans="1:19" ht="74.45" customHeight="1" x14ac:dyDescent="0.2">
      <c r="A16" s="219" t="s">
        <v>56</v>
      </c>
      <c r="B16" s="219"/>
      <c r="C16" s="219"/>
      <c r="D16" s="219"/>
      <c r="E16" s="219"/>
      <c r="F16" s="219"/>
      <c r="G16" s="219"/>
      <c r="H16" s="219"/>
      <c r="I16" s="219"/>
      <c r="K16" s="219" t="s">
        <v>56</v>
      </c>
      <c r="L16" s="219"/>
      <c r="M16" s="219"/>
      <c r="N16" s="219"/>
      <c r="O16" s="219"/>
      <c r="P16" s="219"/>
      <c r="Q16" s="219"/>
      <c r="R16" s="219"/>
      <c r="S16" s="219"/>
    </row>
    <row r="17" spans="1:20" ht="30" customHeight="1" x14ac:dyDescent="0.2">
      <c r="A17" s="218" t="s">
        <v>33</v>
      </c>
      <c r="B17" s="218"/>
      <c r="C17" s="218"/>
      <c r="D17" s="218"/>
      <c r="E17" s="218"/>
      <c r="F17" s="218"/>
      <c r="G17" s="218"/>
      <c r="H17" s="218"/>
      <c r="I17" s="218"/>
      <c r="K17" s="218" t="s">
        <v>33</v>
      </c>
      <c r="L17" s="218"/>
      <c r="M17" s="218"/>
      <c r="N17" s="218"/>
      <c r="O17" s="218"/>
      <c r="P17" s="218"/>
      <c r="Q17" s="218"/>
      <c r="R17" s="218"/>
      <c r="S17" s="218"/>
    </row>
    <row r="18" spans="1:20" ht="30" customHeight="1" x14ac:dyDescent="0.2">
      <c r="A18" s="218" t="s">
        <v>57</v>
      </c>
      <c r="B18" s="218"/>
      <c r="C18" s="218"/>
      <c r="D18" s="218"/>
      <c r="E18" s="218"/>
      <c r="F18" s="218"/>
      <c r="G18" s="218"/>
      <c r="H18" s="218"/>
      <c r="I18" s="218"/>
      <c r="K18" s="218" t="s">
        <v>57</v>
      </c>
      <c r="L18" s="218"/>
      <c r="M18" s="218"/>
      <c r="N18" s="218"/>
      <c r="O18" s="218"/>
      <c r="P18" s="218"/>
      <c r="Q18" s="218"/>
      <c r="R18" s="218"/>
      <c r="S18" s="218"/>
    </row>
    <row r="19" spans="1:20" ht="15" customHeight="1" x14ac:dyDescent="0.2">
      <c r="A19" s="218" t="s">
        <v>224</v>
      </c>
      <c r="B19" s="218"/>
      <c r="C19" s="218"/>
      <c r="D19" s="218"/>
      <c r="E19" s="218"/>
      <c r="F19" s="218"/>
      <c r="G19" s="218"/>
      <c r="H19" s="218"/>
      <c r="I19" s="218"/>
      <c r="J19" s="218"/>
      <c r="K19" s="218" t="s">
        <v>224</v>
      </c>
      <c r="L19" s="218"/>
      <c r="M19" s="218"/>
      <c r="N19" s="218"/>
      <c r="O19" s="218"/>
      <c r="P19" s="218"/>
      <c r="Q19" s="218"/>
      <c r="R19" s="218"/>
      <c r="S19" s="218"/>
      <c r="T19" s="218"/>
    </row>
    <row r="20" spans="1:20" ht="15" customHeight="1" x14ac:dyDescent="0.2">
      <c r="A20" s="220" t="s">
        <v>225</v>
      </c>
      <c r="B20" s="220"/>
      <c r="C20" s="220"/>
      <c r="D20" s="220"/>
      <c r="E20" s="220"/>
      <c r="F20" s="220"/>
      <c r="G20" s="220"/>
      <c r="H20" s="220"/>
      <c r="I20" s="220"/>
      <c r="J20" s="211"/>
      <c r="K20" s="212" t="s">
        <v>225</v>
      </c>
      <c r="L20" s="212"/>
      <c r="M20" s="212"/>
      <c r="N20" s="212"/>
      <c r="O20" s="212"/>
      <c r="P20" s="212"/>
      <c r="Q20" s="212"/>
      <c r="R20" s="212"/>
      <c r="S20" s="212"/>
      <c r="T20" s="211"/>
    </row>
    <row r="21" spans="1:20" s="45" customFormat="1" ht="69" customHeight="1" x14ac:dyDescent="0.2">
      <c r="A21" s="220" t="s">
        <v>223</v>
      </c>
      <c r="B21" s="220"/>
      <c r="C21" s="220"/>
      <c r="D21" s="220"/>
      <c r="E21" s="220"/>
      <c r="F21" s="220"/>
      <c r="G21" s="220"/>
      <c r="H21" s="220"/>
      <c r="I21" s="220"/>
      <c r="J21" s="211"/>
      <c r="K21" s="220" t="s">
        <v>223</v>
      </c>
      <c r="L21" s="220"/>
      <c r="M21" s="220"/>
      <c r="N21" s="220"/>
      <c r="O21" s="220"/>
      <c r="P21" s="220"/>
      <c r="Q21" s="220"/>
      <c r="R21" s="220"/>
      <c r="S21" s="220"/>
      <c r="T21" s="211"/>
    </row>
    <row r="22" spans="1:20" ht="79.5" customHeight="1" x14ac:dyDescent="0.2">
      <c r="A22" s="220" t="s">
        <v>229</v>
      </c>
      <c r="B22" s="220"/>
      <c r="C22" s="220"/>
      <c r="D22" s="220"/>
      <c r="E22" s="220"/>
      <c r="F22" s="220"/>
      <c r="G22" s="220"/>
      <c r="H22" s="220"/>
      <c r="I22" s="220"/>
      <c r="J22" s="210"/>
      <c r="K22" s="220" t="s">
        <v>229</v>
      </c>
      <c r="L22" s="220"/>
      <c r="M22" s="220"/>
      <c r="N22" s="220"/>
      <c r="O22" s="220"/>
      <c r="P22" s="220"/>
      <c r="Q22" s="220"/>
      <c r="R22" s="220"/>
      <c r="S22" s="220"/>
      <c r="T22" s="209"/>
    </row>
    <row r="23" spans="1:20" ht="12.75" customHeight="1" x14ac:dyDescent="0.2">
      <c r="A23" s="220" t="s">
        <v>228</v>
      </c>
      <c r="B23" s="220"/>
      <c r="C23" s="220"/>
      <c r="D23" s="220"/>
      <c r="E23" s="220"/>
      <c r="F23" s="220"/>
      <c r="G23" s="220"/>
      <c r="H23" s="220"/>
      <c r="I23" s="220"/>
      <c r="J23" s="212"/>
      <c r="K23" s="218" t="s">
        <v>228</v>
      </c>
      <c r="L23" s="218"/>
      <c r="M23" s="218"/>
      <c r="N23" s="218"/>
      <c r="O23" s="218"/>
      <c r="P23" s="218"/>
      <c r="Q23" s="218"/>
      <c r="R23" s="218"/>
      <c r="S23" s="218"/>
      <c r="T23" s="212"/>
    </row>
    <row r="24" spans="1:20" ht="15" x14ac:dyDescent="0.25">
      <c r="K24"/>
      <c r="L24"/>
    </row>
    <row r="25" spans="1:20" ht="15" x14ac:dyDescent="0.25">
      <c r="K25"/>
      <c r="L25"/>
    </row>
    <row r="28" spans="1:20" ht="15" x14ac:dyDescent="0.25">
      <c r="A28"/>
      <c r="B28"/>
      <c r="C28"/>
      <c r="D28"/>
      <c r="E28"/>
      <c r="F28"/>
      <c r="G28"/>
      <c r="H28"/>
    </row>
    <row r="29" spans="1:20" ht="15" x14ac:dyDescent="0.25">
      <c r="A29"/>
      <c r="B29"/>
      <c r="C29"/>
      <c r="D29"/>
      <c r="E29"/>
      <c r="F29"/>
      <c r="G29"/>
      <c r="H29"/>
    </row>
  </sheetData>
  <mergeCells count="21">
    <mergeCell ref="K18:S18"/>
    <mergeCell ref="A18:I18"/>
    <mergeCell ref="A19:J19"/>
    <mergeCell ref="K3:S3"/>
    <mergeCell ref="K5:S5"/>
    <mergeCell ref="K16:S16"/>
    <mergeCell ref="K17:S17"/>
    <mergeCell ref="K4:S4"/>
    <mergeCell ref="A3:I3"/>
    <mergeCell ref="A5:I5"/>
    <mergeCell ref="A16:I16"/>
    <mergeCell ref="A17:I17"/>
    <mergeCell ref="A4:I4"/>
    <mergeCell ref="A23:I23"/>
    <mergeCell ref="K19:T19"/>
    <mergeCell ref="K23:S23"/>
    <mergeCell ref="A21:I21"/>
    <mergeCell ref="A20:I20"/>
    <mergeCell ref="A22:I22"/>
    <mergeCell ref="K21:S21"/>
    <mergeCell ref="K22:S22"/>
  </mergeCells>
  <hyperlinks>
    <hyperlink ref="A1" location="Indice!A1" display="Indice" xr:uid="{02E2BF9B-5D4D-47AF-8E2C-8A12FA38DB76}"/>
  </hyperlink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T18"/>
  <sheetViews>
    <sheetView workbookViewId="0"/>
  </sheetViews>
  <sheetFormatPr baseColWidth="10" defaultColWidth="11.5703125" defaultRowHeight="12.75" x14ac:dyDescent="0.2"/>
  <cols>
    <col min="1" max="1" width="19.28515625" style="1" customWidth="1"/>
    <col min="2" max="2" width="12.28515625" style="45" customWidth="1"/>
    <col min="3" max="7" width="7.7109375" style="1" customWidth="1"/>
    <col min="8" max="8" width="7.7109375" style="186" customWidth="1"/>
    <col min="9" max="9" width="7.7109375" style="1" customWidth="1"/>
    <col min="10" max="10" width="11.5703125" style="1"/>
    <col min="11" max="11" width="19.28515625" style="1" customWidth="1"/>
    <col min="12" max="12" width="12.28515625" style="117" customWidth="1"/>
    <col min="13" max="17" width="16.85546875" style="1" customWidth="1"/>
    <col min="18" max="18" width="16.85546875" style="186" customWidth="1"/>
    <col min="19" max="19" width="16.85546875" style="1" customWidth="1"/>
    <col min="20" max="16384" width="11.5703125" style="1"/>
  </cols>
  <sheetData>
    <row r="1" spans="1:20" s="212" customFormat="1" ht="15" x14ac:dyDescent="0.25">
      <c r="A1" s="214" t="s">
        <v>231</v>
      </c>
    </row>
    <row r="2" spans="1:20" x14ac:dyDescent="0.2">
      <c r="A2" s="2"/>
      <c r="B2" s="2"/>
    </row>
    <row r="3" spans="1:20" ht="13.9" customHeight="1" x14ac:dyDescent="0.2">
      <c r="A3" s="229" t="s">
        <v>157</v>
      </c>
      <c r="B3" s="229"/>
      <c r="C3" s="229"/>
      <c r="D3" s="229"/>
      <c r="E3" s="229"/>
      <c r="F3" s="229"/>
      <c r="G3" s="229"/>
      <c r="H3" s="229"/>
      <c r="I3" s="229"/>
      <c r="K3" s="229" t="s">
        <v>158</v>
      </c>
      <c r="L3" s="229"/>
      <c r="M3" s="229"/>
      <c r="N3" s="229"/>
      <c r="O3" s="229"/>
      <c r="P3" s="229"/>
      <c r="Q3" s="229"/>
      <c r="R3" s="229"/>
      <c r="S3" s="229"/>
    </row>
    <row r="4" spans="1:20" s="117" customFormat="1" ht="13.9" customHeight="1" x14ac:dyDescent="0.2">
      <c r="A4" s="229" t="s">
        <v>189</v>
      </c>
      <c r="B4" s="229"/>
      <c r="C4" s="229"/>
      <c r="D4" s="229"/>
      <c r="E4" s="229"/>
      <c r="F4" s="229"/>
      <c r="G4" s="229"/>
      <c r="H4" s="229"/>
      <c r="I4" s="229"/>
      <c r="K4" s="229" t="s">
        <v>189</v>
      </c>
      <c r="L4" s="229"/>
      <c r="M4" s="229"/>
      <c r="N4" s="229"/>
      <c r="O4" s="229"/>
      <c r="P4" s="229"/>
      <c r="Q4" s="229"/>
      <c r="R4" s="229"/>
      <c r="S4" s="229"/>
    </row>
    <row r="5" spans="1:20" x14ac:dyDescent="0.2">
      <c r="A5" s="230" t="s">
        <v>15</v>
      </c>
      <c r="B5" s="230"/>
      <c r="C5" s="230"/>
      <c r="D5" s="230"/>
      <c r="E5" s="230"/>
      <c r="F5" s="230"/>
      <c r="G5" s="230"/>
      <c r="H5" s="230"/>
      <c r="I5" s="230"/>
      <c r="K5" s="230" t="s">
        <v>32</v>
      </c>
      <c r="L5" s="230"/>
      <c r="M5" s="230"/>
      <c r="N5" s="230"/>
      <c r="O5" s="230"/>
      <c r="P5" s="230"/>
      <c r="Q5" s="230"/>
      <c r="R5" s="230"/>
      <c r="S5" s="230"/>
    </row>
    <row r="6" spans="1:20" x14ac:dyDescent="0.2">
      <c r="K6" s="84"/>
      <c r="M6" s="84"/>
      <c r="N6" s="84"/>
      <c r="O6" s="84"/>
      <c r="P6" s="84"/>
      <c r="Q6" s="84"/>
      <c r="S6" s="84"/>
    </row>
    <row r="7" spans="1:20" ht="13.9" customHeight="1" x14ac:dyDescent="0.2">
      <c r="A7" s="118"/>
      <c r="B7" s="4"/>
      <c r="C7" s="5">
        <v>2006</v>
      </c>
      <c r="D7" s="5">
        <v>2009</v>
      </c>
      <c r="E7" s="5">
        <v>2011</v>
      </c>
      <c r="F7" s="5">
        <v>2013</v>
      </c>
      <c r="G7" s="5">
        <v>2015</v>
      </c>
      <c r="H7" s="5">
        <v>2017</v>
      </c>
      <c r="I7" s="119">
        <v>2020</v>
      </c>
      <c r="K7" s="118"/>
      <c r="L7" s="4"/>
      <c r="M7" s="5">
        <v>2006</v>
      </c>
      <c r="N7" s="5">
        <v>2009</v>
      </c>
      <c r="O7" s="5">
        <v>2011</v>
      </c>
      <c r="P7" s="5">
        <v>2013</v>
      </c>
      <c r="Q7" s="5">
        <v>2015</v>
      </c>
      <c r="R7" s="5">
        <v>2017</v>
      </c>
      <c r="S7" s="119">
        <v>2020</v>
      </c>
    </row>
    <row r="8" spans="1:20" x14ac:dyDescent="0.2">
      <c r="A8" s="91"/>
      <c r="B8" s="113"/>
      <c r="C8" s="113"/>
      <c r="D8" s="113"/>
      <c r="E8" s="113"/>
      <c r="F8" s="113"/>
      <c r="G8" s="116"/>
      <c r="H8" s="116"/>
      <c r="I8" s="49"/>
      <c r="K8" s="91"/>
      <c r="L8" s="113"/>
      <c r="M8" s="113"/>
      <c r="N8" s="113"/>
      <c r="O8" s="113"/>
      <c r="P8" s="113"/>
      <c r="Q8" s="116"/>
      <c r="R8" s="116"/>
      <c r="S8" s="49"/>
    </row>
    <row r="9" spans="1:20" ht="13.9" customHeight="1" x14ac:dyDescent="0.2">
      <c r="A9" s="57" t="s">
        <v>39</v>
      </c>
      <c r="B9" s="102" t="s">
        <v>98</v>
      </c>
      <c r="C9" s="136">
        <v>85.198069924762692</v>
      </c>
      <c r="D9" s="136">
        <v>82.316035141526356</v>
      </c>
      <c r="E9" s="136">
        <v>82.760055391842869</v>
      </c>
      <c r="F9" s="136">
        <v>83.099160554889863</v>
      </c>
      <c r="G9" s="136">
        <v>82.025460956780066</v>
      </c>
      <c r="H9" s="136">
        <v>82.083325270954248</v>
      </c>
      <c r="I9" s="137">
        <v>77.01393214935463</v>
      </c>
      <c r="K9" s="57" t="s">
        <v>39</v>
      </c>
      <c r="L9" s="102" t="s">
        <v>98</v>
      </c>
      <c r="M9" s="138">
        <v>1848104285438</v>
      </c>
      <c r="N9" s="138">
        <v>2246772160861</v>
      </c>
      <c r="O9" s="138">
        <v>2579312865840</v>
      </c>
      <c r="P9" s="138">
        <v>3318980782243</v>
      </c>
      <c r="Q9" s="138">
        <v>3843468182860</v>
      </c>
      <c r="R9" s="138">
        <v>4502004658447</v>
      </c>
      <c r="S9" s="139">
        <v>4913119594528</v>
      </c>
    </row>
    <row r="10" spans="1:20" s="45" customFormat="1" x14ac:dyDescent="0.2">
      <c r="A10" s="57"/>
      <c r="B10" s="100" t="s">
        <v>66</v>
      </c>
      <c r="C10" s="136">
        <v>0.37874030304962697</v>
      </c>
      <c r="D10" s="136">
        <v>0.6625771965005981</v>
      </c>
      <c r="E10" s="136">
        <v>0.36471283976397928</v>
      </c>
      <c r="F10" s="136">
        <v>0.31024722687422829</v>
      </c>
      <c r="G10" s="136">
        <v>0.24477275791897168</v>
      </c>
      <c r="H10" s="136">
        <v>0.25703603450355411</v>
      </c>
      <c r="I10" s="137">
        <v>0.29965753326448713</v>
      </c>
      <c r="K10" s="57"/>
      <c r="L10" s="100" t="s">
        <v>66</v>
      </c>
      <c r="M10" s="138">
        <v>43308320635.328606</v>
      </c>
      <c r="N10" s="138">
        <v>52888936605.048958</v>
      </c>
      <c r="O10" s="138">
        <v>81301465179.042938</v>
      </c>
      <c r="P10" s="138">
        <v>79322463824.161057</v>
      </c>
      <c r="Q10" s="138">
        <v>69152895892.916153</v>
      </c>
      <c r="R10" s="138">
        <v>94963893414.655197</v>
      </c>
      <c r="S10" s="139">
        <v>101300128049.1156</v>
      </c>
    </row>
    <row r="11" spans="1:20" x14ac:dyDescent="0.2">
      <c r="A11" s="121"/>
      <c r="B11" s="7"/>
      <c r="C11" s="7"/>
      <c r="D11" s="7"/>
      <c r="E11" s="7"/>
      <c r="F11" s="7"/>
      <c r="G11" s="8"/>
      <c r="H11" s="8"/>
      <c r="I11" s="35"/>
      <c r="K11" s="121"/>
      <c r="L11" s="7"/>
      <c r="M11" s="7"/>
      <c r="N11" s="7"/>
      <c r="O11" s="7"/>
      <c r="P11" s="7"/>
      <c r="Q11" s="8"/>
      <c r="R11" s="8"/>
      <c r="S11" s="35"/>
    </row>
    <row r="12" spans="1:20" ht="48.75" customHeight="1" x14ac:dyDescent="0.2">
      <c r="A12" s="219" t="s">
        <v>43</v>
      </c>
      <c r="B12" s="219"/>
      <c r="C12" s="219"/>
      <c r="D12" s="219"/>
      <c r="E12" s="219"/>
      <c r="F12" s="219"/>
      <c r="G12" s="219"/>
      <c r="H12" s="219"/>
      <c r="I12" s="219"/>
      <c r="K12" s="219" t="s">
        <v>43</v>
      </c>
      <c r="L12" s="219"/>
      <c r="M12" s="219"/>
      <c r="N12" s="219"/>
      <c r="O12" s="219"/>
      <c r="P12" s="219"/>
      <c r="Q12" s="219"/>
      <c r="R12" s="219"/>
      <c r="S12" s="219"/>
    </row>
    <row r="13" spans="1:20" ht="15" customHeight="1" x14ac:dyDescent="0.2">
      <c r="A13" s="218" t="s">
        <v>224</v>
      </c>
      <c r="B13" s="218"/>
      <c r="C13" s="218"/>
      <c r="D13" s="218"/>
      <c r="E13" s="218"/>
      <c r="F13" s="218"/>
      <c r="G13" s="218"/>
      <c r="H13" s="218"/>
      <c r="I13" s="218"/>
      <c r="J13" s="218"/>
      <c r="K13" s="218" t="s">
        <v>224</v>
      </c>
      <c r="L13" s="218"/>
      <c r="M13" s="218"/>
      <c r="N13" s="218"/>
      <c r="O13" s="218"/>
      <c r="P13" s="218"/>
      <c r="Q13" s="218"/>
      <c r="R13" s="218"/>
      <c r="S13" s="218"/>
      <c r="T13" s="218"/>
    </row>
    <row r="14" spans="1:20" ht="13.9" customHeight="1" x14ac:dyDescent="0.2">
      <c r="A14" s="220" t="s">
        <v>225</v>
      </c>
      <c r="B14" s="220"/>
      <c r="C14" s="220"/>
      <c r="D14" s="220"/>
      <c r="E14" s="220"/>
      <c r="F14" s="220"/>
      <c r="G14" s="220"/>
      <c r="H14" s="220"/>
      <c r="I14" s="220"/>
      <c r="J14" s="211"/>
      <c r="K14" s="220" t="s">
        <v>225</v>
      </c>
      <c r="L14" s="220"/>
      <c r="M14" s="220"/>
      <c r="N14" s="220"/>
      <c r="O14" s="220"/>
      <c r="P14" s="220"/>
      <c r="Q14" s="220"/>
      <c r="R14" s="220"/>
      <c r="S14" s="220"/>
      <c r="T14" s="211"/>
    </row>
    <row r="15" spans="1:20" ht="68.25" customHeight="1" x14ac:dyDescent="0.2">
      <c r="A15" s="220" t="s">
        <v>223</v>
      </c>
      <c r="B15" s="220"/>
      <c r="C15" s="220"/>
      <c r="D15" s="220"/>
      <c r="E15" s="220"/>
      <c r="F15" s="220"/>
      <c r="G15" s="220"/>
      <c r="H15" s="220"/>
      <c r="I15" s="220"/>
      <c r="J15" s="211"/>
      <c r="K15" s="220" t="s">
        <v>223</v>
      </c>
      <c r="L15" s="220"/>
      <c r="M15" s="220"/>
      <c r="N15" s="220"/>
      <c r="O15" s="220"/>
      <c r="P15" s="220"/>
      <c r="Q15" s="220"/>
      <c r="R15" s="220"/>
      <c r="S15" s="220"/>
      <c r="T15" s="211"/>
    </row>
    <row r="16" spans="1:20" s="45" customFormat="1" ht="12.75" customHeight="1" x14ac:dyDescent="0.2">
      <c r="A16" s="220" t="s">
        <v>229</v>
      </c>
      <c r="B16" s="220"/>
      <c r="C16" s="220"/>
      <c r="D16" s="220"/>
      <c r="E16" s="220"/>
      <c r="F16" s="220"/>
      <c r="G16" s="220"/>
      <c r="H16" s="220"/>
      <c r="I16" s="220"/>
      <c r="J16" s="210"/>
      <c r="K16" s="220" t="s">
        <v>229</v>
      </c>
      <c r="L16" s="220"/>
      <c r="M16" s="220"/>
      <c r="N16" s="220"/>
      <c r="O16" s="220"/>
      <c r="P16" s="220"/>
      <c r="Q16" s="220"/>
      <c r="R16" s="220"/>
      <c r="S16" s="220"/>
      <c r="T16" s="210"/>
    </row>
    <row r="17" spans="1:20" x14ac:dyDescent="0.2">
      <c r="A17" s="220" t="s">
        <v>228</v>
      </c>
      <c r="B17" s="220"/>
      <c r="C17" s="220"/>
      <c r="D17" s="220"/>
      <c r="E17" s="220"/>
      <c r="F17" s="220"/>
      <c r="G17" s="220"/>
      <c r="H17" s="220"/>
      <c r="I17" s="220"/>
      <c r="J17" s="212"/>
      <c r="K17" s="220" t="s">
        <v>228</v>
      </c>
      <c r="L17" s="220"/>
      <c r="M17" s="220"/>
      <c r="N17" s="220"/>
      <c r="O17" s="220"/>
      <c r="P17" s="220"/>
      <c r="Q17" s="220"/>
      <c r="R17" s="220"/>
      <c r="S17" s="220"/>
      <c r="T17" s="212"/>
    </row>
    <row r="18" spans="1:20" x14ac:dyDescent="0.2">
      <c r="L18" s="198"/>
    </row>
  </sheetData>
  <mergeCells count="18">
    <mergeCell ref="K3:S3"/>
    <mergeCell ref="K5:S5"/>
    <mergeCell ref="K12:S12"/>
    <mergeCell ref="K4:S4"/>
    <mergeCell ref="A3:I3"/>
    <mergeCell ref="A5:I5"/>
    <mergeCell ref="A12:I12"/>
    <mergeCell ref="A4:I4"/>
    <mergeCell ref="A16:I16"/>
    <mergeCell ref="A17:I17"/>
    <mergeCell ref="K13:T13"/>
    <mergeCell ref="K15:S15"/>
    <mergeCell ref="K16:S16"/>
    <mergeCell ref="K17:S17"/>
    <mergeCell ref="K14:S14"/>
    <mergeCell ref="A13:J13"/>
    <mergeCell ref="A14:I14"/>
    <mergeCell ref="A15:I15"/>
  </mergeCells>
  <conditionalFormatting sqref="L17:L18">
    <cfRule type="cellIs" dxfId="6" priority="1" operator="greaterThan">
      <formula>1.96</formula>
    </cfRule>
  </conditionalFormatting>
  <hyperlinks>
    <hyperlink ref="A1" location="Indice!A1" display="Indice" xr:uid="{9FCB7758-0F7E-4104-8E58-48672F695120}"/>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o" ma:contentTypeID="0x010100BD004F0319A0E949967B54A25AC9847C" ma:contentTypeVersion="4" ma:contentTypeDescription="Crear nuevo documento." ma:contentTypeScope="" ma:versionID="85224b008e9d4ba4643633834debebb6">
  <xsd:schema xmlns:xsd="http://www.w3.org/2001/XMLSchema" xmlns:xs="http://www.w3.org/2001/XMLSchema" xmlns:p="http://schemas.microsoft.com/office/2006/metadata/properties" xmlns:ns2="d21c5665-e527-4eb7-bca4-93417e4f9b96" xmlns:ns3="f3dd84e1-64d0-40a3-9038-227b9cf71fac" targetNamespace="http://schemas.microsoft.com/office/2006/metadata/properties" ma:root="true" ma:fieldsID="44240fb5762dbea4a8c87b6ed969addb" ns2:_="" ns3:_="">
    <xsd:import namespace="d21c5665-e527-4eb7-bca4-93417e4f9b96"/>
    <xsd:import namespace="f3dd84e1-64d0-40a3-9038-227b9cf71fac"/>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21c5665-e527-4eb7-bca4-93417e4f9b9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f3dd84e1-64d0-40a3-9038-227b9cf71fac" elementFormDefault="qualified">
    <xsd:import namespace="http://schemas.microsoft.com/office/2006/documentManagement/types"/>
    <xsd:import namespace="http://schemas.microsoft.com/office/infopath/2007/PartnerControls"/>
    <xsd:element name="SharedWithUsers" ma:index="10"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Detalles de uso compartido"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C5ADE1D-5306-4C52-BE0B-15BFC953A421}">
  <ds:schemaRefs>
    <ds:schemaRef ds:uri="http://purl.org/dc/elements/1.1/"/>
    <ds:schemaRef ds:uri="http://schemas.microsoft.com/office/2006/documentManagement/types"/>
    <ds:schemaRef ds:uri="http://www.w3.org/XML/1998/namespace"/>
    <ds:schemaRef ds:uri="http://schemas.microsoft.com/office/infopath/2007/PartnerControls"/>
    <ds:schemaRef ds:uri="http://purl.org/dc/terms/"/>
    <ds:schemaRef ds:uri="http://schemas.microsoft.com/office/2006/metadata/properties"/>
    <ds:schemaRef ds:uri="http://purl.org/dc/dcmitype/"/>
    <ds:schemaRef ds:uri="http://schemas.openxmlformats.org/package/2006/metadata/core-properties"/>
    <ds:schemaRef ds:uri="f3dd84e1-64d0-40a3-9038-227b9cf71fac"/>
    <ds:schemaRef ds:uri="d21c5665-e527-4eb7-bca4-93417e4f9b96"/>
  </ds:schemaRefs>
</ds:datastoreItem>
</file>

<file path=customXml/itemProps2.xml><?xml version="1.0" encoding="utf-8"?>
<ds:datastoreItem xmlns:ds="http://schemas.openxmlformats.org/officeDocument/2006/customXml" ds:itemID="{92E9E51F-7FC4-4DD1-8464-0D62EBFE03F5}">
  <ds:schemaRefs>
    <ds:schemaRef ds:uri="http://schemas.microsoft.com/sharepoint/v3/contenttype/forms"/>
  </ds:schemaRefs>
</ds:datastoreItem>
</file>

<file path=customXml/itemProps3.xml><?xml version="1.0" encoding="utf-8"?>
<ds:datastoreItem xmlns:ds="http://schemas.openxmlformats.org/officeDocument/2006/customXml" ds:itemID="{6912EFD7-1C16-4BC3-84D3-9BBE2439C80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21c5665-e527-4eb7-bca4-93417e4f9b96"/>
    <ds:schemaRef ds:uri="f3dd84e1-64d0-40a3-9038-227b9cf71fa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25</vt:i4>
      </vt:variant>
    </vt:vector>
  </HeadingPairs>
  <TitlesOfParts>
    <vt:vector size="25" baseType="lpstr">
      <vt:lpstr>Indice</vt:lpstr>
      <vt:lpstr>1</vt:lpstr>
      <vt:lpstr>2</vt:lpstr>
      <vt:lpstr>3</vt:lpstr>
      <vt:lpstr>4</vt:lpstr>
      <vt:lpstr>5</vt:lpstr>
      <vt:lpstr>6</vt:lpstr>
      <vt:lpstr>7</vt:lpstr>
      <vt:lpstr>8</vt:lpstr>
      <vt:lpstr>9</vt:lpstr>
      <vt:lpstr>10</vt:lpstr>
      <vt:lpstr>11</vt:lpstr>
      <vt:lpstr>12</vt:lpstr>
      <vt:lpstr>13</vt:lpstr>
      <vt:lpstr>14</vt:lpstr>
      <vt:lpstr>15</vt:lpstr>
      <vt:lpstr>16</vt:lpstr>
      <vt:lpstr>17</vt:lpstr>
      <vt:lpstr>18</vt:lpstr>
      <vt:lpstr>19</vt:lpstr>
      <vt:lpstr>20</vt:lpstr>
      <vt:lpstr>21</vt:lpstr>
      <vt:lpstr>22</vt:lpstr>
      <vt:lpstr>23</vt:lpstr>
      <vt:lpstr>24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ccortes</dc:creator>
  <cp:lastModifiedBy>Franco Fernandez Fleming</cp:lastModifiedBy>
  <cp:lastPrinted>2021-07-06T20:58:11Z</cp:lastPrinted>
  <dcterms:created xsi:type="dcterms:W3CDTF">2014-10-29T15:57:05Z</dcterms:created>
  <dcterms:modified xsi:type="dcterms:W3CDTF">2021-07-06T21:50:22Z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0x010100BD004F0319A0E949967B54A25AC9847C</vt:lpwstr>
  </property>
</Properties>
</file>