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8B137D75-DD43-4057-8B50-7BC2F40F02A9}" xr6:coauthVersionLast="41" xr6:coauthVersionMax="41" xr10:uidLastSave="{00000000-0000-0000-0000-000000000000}"/>
  <bookViews>
    <workbookView xWindow="4095" yWindow="4095" windowWidth="30180" windowHeight="15585" xr2:uid="{FBBC4312-F863-41F7-B3AB-7E611431077F}"/>
  </bookViews>
  <sheets>
    <sheet name="Moon" sheetId="1" r:id="rId1"/>
    <sheet name="Eros" sheetId="6" r:id="rId2"/>
    <sheet name="Ceres" sheetId="3" r:id="rId3"/>
    <sheet name="Mars" sheetId="7" r:id="rId4"/>
    <sheet name="Moon headers and indexes" sheetId="5" r:id="rId5"/>
    <sheet name="Moon_df" sheetId="4" r:id="rId6"/>
    <sheet name="moon_csv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0" i="7" l="1"/>
  <c r="V19" i="7"/>
  <c r="V18" i="7"/>
  <c r="V17" i="7"/>
  <c r="V12" i="7"/>
  <c r="V7" i="7"/>
  <c r="V8" i="7"/>
  <c r="V11" i="7"/>
  <c r="R20" i="7"/>
  <c r="R19" i="7"/>
  <c r="R18" i="7"/>
  <c r="R17" i="7"/>
  <c r="R16" i="7"/>
  <c r="R15" i="7"/>
  <c r="R14" i="7"/>
  <c r="R13" i="7"/>
  <c r="R12" i="7"/>
  <c r="R11" i="7"/>
  <c r="R8" i="7"/>
  <c r="R7" i="7"/>
  <c r="R6" i="7"/>
  <c r="R5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6" i="7"/>
  <c r="N5" i="7"/>
  <c r="H13" i="7"/>
  <c r="H14" i="7"/>
  <c r="H15" i="7"/>
  <c r="H16" i="7"/>
  <c r="H12" i="7"/>
  <c r="H11" i="7"/>
  <c r="H10" i="7"/>
  <c r="H9" i="7"/>
  <c r="V10" i="7"/>
  <c r="V9" i="7"/>
  <c r="H8" i="7"/>
  <c r="H7" i="7"/>
  <c r="V6" i="7"/>
  <c r="H6" i="7"/>
  <c r="V5" i="7"/>
  <c r="H5" i="7"/>
  <c r="P8" i="6"/>
  <c r="P7" i="6"/>
  <c r="P6" i="6"/>
  <c r="P5" i="6"/>
  <c r="P44" i="6"/>
  <c r="P42" i="6"/>
  <c r="P41" i="6"/>
  <c r="P39" i="6"/>
  <c r="P38" i="6"/>
  <c r="L42" i="6"/>
  <c r="L41" i="6"/>
  <c r="H42" i="6"/>
  <c r="H41" i="6"/>
  <c r="H39" i="6"/>
  <c r="H38" i="6"/>
  <c r="O39" i="6"/>
  <c r="O38" i="6"/>
  <c r="N39" i="6"/>
  <c r="N38" i="6"/>
  <c r="M39" i="6"/>
  <c r="M38" i="6"/>
  <c r="K39" i="6"/>
  <c r="L39" i="6" s="1"/>
  <c r="K38" i="6"/>
  <c r="L38" i="6" s="1"/>
  <c r="J39" i="6"/>
  <c r="J38" i="6"/>
  <c r="I39" i="6"/>
  <c r="I38" i="6"/>
  <c r="G39" i="6"/>
  <c r="G38" i="6"/>
  <c r="F39" i="6"/>
  <c r="F38" i="6"/>
  <c r="E42" i="6"/>
  <c r="E41" i="6"/>
  <c r="E39" i="6"/>
  <c r="E38" i="6"/>
  <c r="D39" i="6"/>
  <c r="D38" i="6"/>
  <c r="L8" i="6"/>
  <c r="L7" i="6"/>
  <c r="L6" i="6"/>
  <c r="L5" i="6"/>
  <c r="E6" i="6"/>
  <c r="E5" i="6"/>
  <c r="H8" i="6"/>
  <c r="H7" i="6"/>
  <c r="H6" i="6"/>
  <c r="H5" i="6"/>
  <c r="S44" i="1"/>
  <c r="S42" i="1"/>
  <c r="S41" i="1"/>
  <c r="O42" i="1"/>
  <c r="O41" i="1"/>
  <c r="S39" i="1"/>
  <c r="S38" i="1"/>
  <c r="O39" i="1"/>
  <c r="O38" i="1"/>
  <c r="Q38" i="1"/>
  <c r="R38" i="1"/>
  <c r="Q39" i="1"/>
  <c r="R39" i="1"/>
  <c r="P39" i="1"/>
  <c r="P38" i="1"/>
  <c r="N38" i="1"/>
  <c r="N39" i="1"/>
  <c r="M39" i="1"/>
  <c r="M38" i="1"/>
  <c r="L42" i="1"/>
  <c r="L41" i="1"/>
  <c r="L39" i="1"/>
  <c r="L38" i="1"/>
  <c r="I38" i="1"/>
  <c r="J38" i="1"/>
  <c r="K38" i="1"/>
  <c r="I39" i="1"/>
  <c r="J39" i="1"/>
  <c r="K39" i="1"/>
  <c r="H39" i="1"/>
  <c r="H38" i="1"/>
  <c r="G42" i="1"/>
  <c r="G41" i="1"/>
  <c r="G39" i="1"/>
  <c r="G38" i="1"/>
  <c r="E39" i="1"/>
  <c r="F39" i="1"/>
  <c r="E38" i="1"/>
  <c r="F38" i="1"/>
  <c r="D39" i="1"/>
  <c r="D38" i="1"/>
  <c r="L22" i="5"/>
  <c r="L21" i="5"/>
  <c r="L20" i="5"/>
  <c r="L19" i="5"/>
  <c r="O18" i="5"/>
  <c r="L18" i="5"/>
  <c r="O17" i="5"/>
  <c r="L17" i="5"/>
  <c r="L16" i="5"/>
  <c r="L15" i="5"/>
  <c r="S14" i="5"/>
  <c r="L14" i="5"/>
  <c r="S13" i="5"/>
  <c r="L13" i="5"/>
  <c r="S10" i="5"/>
  <c r="S9" i="5"/>
  <c r="L8" i="5"/>
  <c r="G8" i="5"/>
  <c r="L7" i="5"/>
  <c r="G7" i="5"/>
  <c r="S6" i="5"/>
  <c r="L6" i="5"/>
  <c r="G6" i="5"/>
  <c r="S5" i="5"/>
  <c r="L5" i="5"/>
  <c r="G5" i="5"/>
  <c r="G5" i="3" l="1"/>
  <c r="L5" i="3"/>
  <c r="S5" i="3"/>
  <c r="G6" i="3"/>
  <c r="L6" i="3"/>
  <c r="S6" i="3"/>
  <c r="G7" i="3"/>
  <c r="L7" i="3"/>
  <c r="G8" i="3"/>
  <c r="L8" i="3"/>
  <c r="S9" i="3"/>
  <c r="S10" i="3"/>
  <c r="L13" i="3"/>
  <c r="S13" i="3"/>
  <c r="L14" i="3"/>
  <c r="S14" i="3"/>
  <c r="L15" i="3"/>
  <c r="L16" i="3"/>
  <c r="L17" i="3"/>
  <c r="O17" i="3"/>
  <c r="L18" i="3"/>
  <c r="O18" i="3"/>
  <c r="L19" i="3"/>
  <c r="L20" i="3"/>
  <c r="L21" i="3"/>
  <c r="L22" i="3"/>
  <c r="S10" i="1" l="1"/>
  <c r="S9" i="1"/>
  <c r="S14" i="1"/>
  <c r="S13" i="1"/>
  <c r="S6" i="1"/>
  <c r="S5" i="1"/>
  <c r="L7" i="1"/>
  <c r="L8" i="1"/>
  <c r="L13" i="1"/>
  <c r="L14" i="1"/>
  <c r="L15" i="1"/>
  <c r="L16" i="1"/>
  <c r="L17" i="1"/>
  <c r="O17" i="1" s="1"/>
  <c r="L18" i="1"/>
  <c r="O18" i="1" s="1"/>
  <c r="L19" i="1"/>
  <c r="L20" i="1"/>
  <c r="L21" i="1"/>
  <c r="L22" i="1"/>
  <c r="L6" i="1"/>
  <c r="L5" i="1"/>
  <c r="G8" i="1"/>
  <c r="G7" i="1"/>
  <c r="G6" i="1"/>
  <c r="G5" i="1"/>
</calcChain>
</file>

<file path=xl/sharedStrings.xml><?xml version="1.0" encoding="utf-8"?>
<sst xmlns="http://schemas.openxmlformats.org/spreadsheetml/2006/main" count="446" uniqueCount="114">
  <si>
    <t>Week 01</t>
  </si>
  <si>
    <t>Week 02</t>
  </si>
  <si>
    <t>Week 03</t>
  </si>
  <si>
    <t>Week 04</t>
  </si>
  <si>
    <t>Totaal M3</t>
  </si>
  <si>
    <t>Totaal €</t>
  </si>
  <si>
    <t>Description</t>
  </si>
  <si>
    <t>Location</t>
  </si>
  <si>
    <t>Total</t>
  </si>
  <si>
    <t>VKAR-001</t>
  </si>
  <si>
    <t>B302</t>
  </si>
  <si>
    <t>SpaceX</t>
  </si>
  <si>
    <t>Blue Origin</t>
  </si>
  <si>
    <t>Refueling</t>
  </si>
  <si>
    <t>Von Kármán station East</t>
  </si>
  <si>
    <t>Von Kármán station West</t>
  </si>
  <si>
    <t>C12A</t>
  </si>
  <si>
    <t>VKAR-002</t>
  </si>
  <si>
    <t>Virgin Galactic</t>
  </si>
  <si>
    <t>Virgin
Galactic</t>
  </si>
  <si>
    <t>Landspace</t>
  </si>
  <si>
    <t>MRUM-003</t>
  </si>
  <si>
    <t>B12</t>
  </si>
  <si>
    <t>MRUM-005</t>
  </si>
  <si>
    <t>A01</t>
  </si>
  <si>
    <t>Mons Rümker Base 2</t>
  </si>
  <si>
    <t>Mons Rümker Base 3</t>
  </si>
  <si>
    <t>Millenium
Falcon</t>
  </si>
  <si>
    <t>C003</t>
  </si>
  <si>
    <t>Copernicus Station 1 Oxygen</t>
  </si>
  <si>
    <t>Copernicus Station 1 Hydrogen</t>
  </si>
  <si>
    <t>AP15-001</t>
  </si>
  <si>
    <t>Apollo 15 Memorial Station</t>
  </si>
  <si>
    <t>H002</t>
  </si>
  <si>
    <t>Fueling port</t>
  </si>
  <si>
    <t>O002</t>
  </si>
  <si>
    <t>SCHR-001</t>
  </si>
  <si>
    <t>SCHR-002</t>
  </si>
  <si>
    <t>SCHR-003</t>
  </si>
  <si>
    <t>Schrödinger Crater South</t>
  </si>
  <si>
    <t>Schrödinger Crater East</t>
  </si>
  <si>
    <t>SVER-004</t>
  </si>
  <si>
    <t>Sverdrup Base Pad 2</t>
  </si>
  <si>
    <t>Sverdrup Base Pad 3</t>
  </si>
  <si>
    <t>COPS-001H</t>
  </si>
  <si>
    <t>COPS-001O</t>
  </si>
  <si>
    <t>AP15-002</t>
  </si>
  <si>
    <t>GERL-003O</t>
  </si>
  <si>
    <t>GERL-003H</t>
  </si>
  <si>
    <t>De Gerlache Station 2 Hydrogen</t>
  </si>
  <si>
    <t>De Gerlache Station 2 Oxygen</t>
  </si>
  <si>
    <t>A1</t>
  </si>
  <si>
    <t>A2</t>
  </si>
  <si>
    <t>De Gerlache Station 2 Methane</t>
  </si>
  <si>
    <t>M1</t>
  </si>
  <si>
    <t>E-N-CV-049</t>
  </si>
  <si>
    <t>S-X-CV-027</t>
  </si>
  <si>
    <t>S-X-CV-029</t>
  </si>
  <si>
    <t>X-M-EF-001</t>
  </si>
  <si>
    <t>X-Z-CA-101</t>
  </si>
  <si>
    <t>Moonstations</t>
  </si>
  <si>
    <t>Week</t>
  </si>
  <si>
    <t>Customer</t>
  </si>
  <si>
    <t>Fuel</t>
  </si>
  <si>
    <t>Price</t>
  </si>
  <si>
    <t>Millenium Falcon</t>
  </si>
  <si>
    <t>Ceres</t>
  </si>
  <si>
    <t>Tycho Station 4</t>
  </si>
  <si>
    <t>TYCS-040</t>
  </si>
  <si>
    <t>TYCS-041</t>
  </si>
  <si>
    <t>Occator Center 1</t>
  </si>
  <si>
    <t>OCTC-001</t>
  </si>
  <si>
    <t>T003</t>
  </si>
  <si>
    <t>T004</t>
  </si>
  <si>
    <t>O900</t>
  </si>
  <si>
    <t>amount or
price?</t>
  </si>
  <si>
    <t>amount</t>
  </si>
  <si>
    <t>price</t>
  </si>
  <si>
    <t>Totaal fuel</t>
  </si>
  <si>
    <t>Eros station 1</t>
  </si>
  <si>
    <t>ERSS-1</t>
  </si>
  <si>
    <t>ERSS-2</t>
  </si>
  <si>
    <t>Eros station 2</t>
  </si>
  <si>
    <t>Canterbury</t>
  </si>
  <si>
    <t>Eros</t>
  </si>
  <si>
    <t>Mars</t>
  </si>
  <si>
    <t>Candor Chasma Station</t>
  </si>
  <si>
    <t>CC44</t>
  </si>
  <si>
    <t>CC67</t>
  </si>
  <si>
    <t>CACS-007</t>
  </si>
  <si>
    <t>CACS-009</t>
  </si>
  <si>
    <t>Coprates Chasma North</t>
  </si>
  <si>
    <t>Z090</t>
  </si>
  <si>
    <t>COCN-001</t>
  </si>
  <si>
    <t>COCN-002</t>
  </si>
  <si>
    <t>Coprates Chasma North Oxygen</t>
  </si>
  <si>
    <t>Z091</t>
  </si>
  <si>
    <t>Olympus Mons Pangboche 2</t>
  </si>
  <si>
    <t>OMPA-007</t>
  </si>
  <si>
    <t>Olympus Mons Pangboche 9</t>
  </si>
  <si>
    <t>OMPA-009</t>
  </si>
  <si>
    <t>A002</t>
  </si>
  <si>
    <t>B003</t>
  </si>
  <si>
    <t>Mark Watney</t>
  </si>
  <si>
    <t>LNLO-200</t>
  </si>
  <si>
    <t>Londres Nova LOX</t>
  </si>
  <si>
    <t>LNLM-201</t>
  </si>
  <si>
    <t>Londres Nova Methane</t>
  </si>
  <si>
    <t>O202</t>
  </si>
  <si>
    <t>M202</t>
  </si>
  <si>
    <t>Ares Vallis</t>
  </si>
  <si>
    <t>AREV-001</t>
  </si>
  <si>
    <t>M001</t>
  </si>
  <si>
    <t>MCRN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</si>
</sst>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€&quot;\ #,##0.00_-"/>
    <numFmt numFmtId="165" formatCode="&quot;€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4" fillId="0" borderId="1" xfId="2" applyFont="1" applyBorder="1" applyAlignment="1">
      <alignment horizontal="left"/>
    </xf>
    <xf numFmtId="0" fontId="4" fillId="0" borderId="2" xfId="2" applyFont="1" applyBorder="1"/>
    <xf numFmtId="0" fontId="4" fillId="0" borderId="3" xfId="2" applyFont="1" applyBorder="1"/>
    <xf numFmtId="0" fontId="3" fillId="0" borderId="0" xfId="2"/>
    <xf numFmtId="0" fontId="4" fillId="0" borderId="0" xfId="2" applyFont="1" applyAlignment="1">
      <alignment horizontal="left"/>
    </xf>
    <xf numFmtId="0" fontId="4" fillId="0" borderId="0" xfId="2" applyFont="1"/>
    <xf numFmtId="0" fontId="4" fillId="0" borderId="4" xfId="2" applyFont="1" applyBorder="1"/>
    <xf numFmtId="0" fontId="5" fillId="0" borderId="5" xfId="2" applyFont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3" fillId="0" borderId="5" xfId="2" applyBorder="1"/>
    <xf numFmtId="0" fontId="6" fillId="3" borderId="6" xfId="2" applyFont="1" applyFill="1" applyBorder="1" applyAlignment="1">
      <alignment horizontal="center"/>
    </xf>
    <xf numFmtId="0" fontId="3" fillId="4" borderId="6" xfId="2" applyFill="1" applyBorder="1" applyAlignment="1">
      <alignment horizontal="left"/>
    </xf>
    <xf numFmtId="0" fontId="6" fillId="5" borderId="6" xfId="2" applyFont="1" applyFill="1" applyBorder="1" applyAlignment="1">
      <alignment horizontal="center"/>
    </xf>
    <xf numFmtId="0" fontId="3" fillId="2" borderId="5" xfId="2" applyFill="1" applyBorder="1"/>
    <xf numFmtId="0" fontId="6" fillId="3" borderId="7" xfId="2" applyFont="1" applyFill="1" applyBorder="1" applyAlignment="1">
      <alignment horizontal="center"/>
    </xf>
    <xf numFmtId="0" fontId="3" fillId="4" borderId="7" xfId="2" applyFill="1" applyBorder="1" applyAlignment="1">
      <alignment horizontal="left"/>
    </xf>
    <xf numFmtId="0" fontId="6" fillId="5" borderId="7" xfId="2" applyFont="1" applyFill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5" fillId="2" borderId="8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49" fontId="3" fillId="4" borderId="9" xfId="2" applyNumberFormat="1" applyFill="1" applyBorder="1"/>
    <xf numFmtId="49" fontId="3" fillId="0" borderId="9" xfId="2" applyNumberFormat="1" applyBorder="1"/>
    <xf numFmtId="49" fontId="3" fillId="7" borderId="10" xfId="2" applyNumberFormat="1" applyFill="1" applyBorder="1"/>
    <xf numFmtId="3" fontId="3" fillId="0" borderId="9" xfId="2" applyNumberFormat="1" applyBorder="1"/>
    <xf numFmtId="3" fontId="3" fillId="2" borderId="5" xfId="2" applyNumberFormat="1" applyFill="1" applyBorder="1"/>
    <xf numFmtId="3" fontId="3" fillId="2" borderId="9" xfId="2" applyNumberFormat="1" applyFill="1" applyBorder="1"/>
    <xf numFmtId="49" fontId="3" fillId="0" borderId="5" xfId="2" applyNumberFormat="1" applyBorder="1"/>
    <xf numFmtId="49" fontId="3" fillId="0" borderId="11" xfId="2" applyNumberFormat="1" applyBorder="1"/>
    <xf numFmtId="164" fontId="3" fillId="0" borderId="5" xfId="2" applyNumberFormat="1" applyBorder="1"/>
    <xf numFmtId="164" fontId="3" fillId="2" borderId="5" xfId="2" applyNumberFormat="1" applyFill="1" applyBorder="1"/>
    <xf numFmtId="49" fontId="3" fillId="4" borderId="5" xfId="2" applyNumberFormat="1" applyFill="1" applyBorder="1"/>
    <xf numFmtId="49" fontId="3" fillId="7" borderId="11" xfId="2" applyNumberFormat="1" applyFill="1" applyBorder="1"/>
    <xf numFmtId="3" fontId="3" fillId="0" borderId="5" xfId="2" applyNumberFormat="1" applyBorder="1"/>
    <xf numFmtId="0" fontId="3" fillId="0" borderId="9" xfId="2" applyBorder="1"/>
    <xf numFmtId="164" fontId="5" fillId="0" borderId="11" xfId="2" applyNumberFormat="1" applyFont="1" applyBorder="1" applyAlignment="1">
      <alignment horizontal="right"/>
    </xf>
    <xf numFmtId="3" fontId="9" fillId="0" borderId="5" xfId="2" applyNumberFormat="1" applyFont="1" applyBorder="1"/>
    <xf numFmtId="49" fontId="7" fillId="4" borderId="5" xfId="2" applyNumberFormat="1" applyFont="1" applyFill="1" applyBorder="1"/>
    <xf numFmtId="49" fontId="7" fillId="0" borderId="5" xfId="2" applyNumberFormat="1" applyFont="1" applyBorder="1"/>
    <xf numFmtId="165" fontId="3" fillId="0" borderId="5" xfId="2" applyNumberFormat="1" applyBorder="1"/>
    <xf numFmtId="165" fontId="3" fillId="2" borderId="5" xfId="2" applyNumberFormat="1" applyFill="1" applyBorder="1"/>
    <xf numFmtId="0" fontId="3" fillId="0" borderId="11" xfId="2" applyBorder="1"/>
    <xf numFmtId="0" fontId="5" fillId="0" borderId="11" xfId="2" applyFont="1" applyBorder="1" applyAlignment="1">
      <alignment horizontal="center"/>
    </xf>
    <xf numFmtId="0" fontId="3" fillId="0" borderId="6" xfId="2" applyBorder="1"/>
    <xf numFmtId="0" fontId="3" fillId="2" borderId="6" xfId="2" applyFill="1" applyBorder="1"/>
    <xf numFmtId="0" fontId="3" fillId="0" borderId="12" xfId="2" applyBorder="1"/>
    <xf numFmtId="0" fontId="3" fillId="0" borderId="13" xfId="2" applyBorder="1"/>
    <xf numFmtId="0" fontId="3" fillId="2" borderId="13" xfId="2" applyFill="1" applyBorder="1"/>
    <xf numFmtId="0" fontId="3" fillId="0" borderId="14" xfId="2" applyBorder="1" applyAlignment="1">
      <alignment horizontal="right"/>
    </xf>
    <xf numFmtId="3" fontId="3" fillId="0" borderId="15" xfId="2" applyNumberFormat="1" applyBorder="1"/>
    <xf numFmtId="3" fontId="3" fillId="2" borderId="15" xfId="2" applyNumberFormat="1" applyFill="1" applyBorder="1"/>
    <xf numFmtId="0" fontId="3" fillId="0" borderId="16" xfId="2" applyBorder="1" applyAlignment="1">
      <alignment horizontal="center"/>
    </xf>
    <xf numFmtId="164" fontId="3" fillId="0" borderId="8" xfId="2" applyNumberFormat="1" applyBorder="1"/>
    <xf numFmtId="164" fontId="3" fillId="2" borderId="8" xfId="2" applyNumberFormat="1" applyFill="1" applyBorder="1"/>
    <xf numFmtId="3" fontId="3" fillId="0" borderId="0" xfId="2" applyNumberFormat="1"/>
    <xf numFmtId="0" fontId="11" fillId="0" borderId="0" xfId="2" applyFont="1"/>
    <xf numFmtId="164" fontId="3" fillId="0" borderId="0" xfId="2" applyNumberFormat="1"/>
    <xf numFmtId="0" fontId="7" fillId="0" borderId="8" xfId="2" applyFont="1" applyBorder="1" applyAlignment="1">
      <alignment horizontal="center" wrapText="1"/>
    </xf>
    <xf numFmtId="49" fontId="7" fillId="7" borderId="11" xfId="2" applyNumberFormat="1" applyFont="1" applyFill="1" applyBorder="1"/>
    <xf numFmtId="0" fontId="7" fillId="6" borderId="8" xfId="2" applyFont="1" applyFill="1" applyBorder="1" applyAlignment="1">
      <alignment horizontal="center" wrapText="1"/>
    </xf>
    <xf numFmtId="49" fontId="7" fillId="4" borderId="9" xfId="2" applyNumberFormat="1" applyFont="1" applyFill="1" applyBorder="1"/>
    <xf numFmtId="49" fontId="7" fillId="0" borderId="9" xfId="2" applyNumberFormat="1" applyFont="1" applyBorder="1"/>
    <xf numFmtId="49" fontId="7" fillId="7" borderId="10" xfId="2" applyNumberFormat="1" applyFont="1" applyFill="1" applyBorder="1"/>
    <xf numFmtId="49" fontId="10" fillId="0" borderId="5" xfId="2" applyNumberFormat="1" applyFont="1" applyBorder="1"/>
    <xf numFmtId="44" fontId="3" fillId="0" borderId="5" xfId="1" applyFont="1" applyBorder="1"/>
    <xf numFmtId="44" fontId="3" fillId="2" borderId="5" xfId="1" applyFont="1" applyFill="1" applyBorder="1"/>
    <xf numFmtId="44" fontId="8" fillId="0" borderId="5" xfId="1" applyFont="1" applyBorder="1"/>
    <xf numFmtId="44" fontId="9" fillId="0" borderId="5" xfId="1" applyFont="1" applyBorder="1"/>
    <xf numFmtId="49" fontId="5" fillId="0" borderId="9" xfId="2" applyNumberFormat="1" applyFont="1" applyBorder="1"/>
    <xf numFmtId="0" fontId="2" fillId="0" borderId="0" xfId="0" applyFont="1"/>
    <xf numFmtId="49" fontId="7" fillId="7" borderId="17" xfId="2" applyNumberFormat="1" applyFont="1" applyFill="1" applyBorder="1"/>
    <xf numFmtId="0" fontId="3" fillId="0" borderId="19" xfId="2" applyBorder="1" applyAlignment="1">
      <alignment horizontal="right"/>
    </xf>
    <xf numFmtId="0" fontId="3" fillId="0" borderId="20" xfId="2" applyBorder="1" applyAlignment="1">
      <alignment horizontal="center"/>
    </xf>
    <xf numFmtId="0" fontId="6" fillId="5" borderId="6" xfId="2" applyFont="1" applyFill="1" applyBorder="1" applyAlignment="1">
      <alignment horizontal="center" wrapText="1"/>
    </xf>
    <xf numFmtId="49" fontId="7" fillId="0" borderId="18" xfId="2" applyNumberFormat="1" applyFont="1" applyBorder="1"/>
    <xf numFmtId="0" fontId="7" fillId="0" borderId="14" xfId="2" applyFont="1" applyBorder="1" applyAlignment="1">
      <alignment horizontal="right"/>
    </xf>
    <xf numFmtId="3" fontId="7" fillId="2" borderId="15" xfId="2" applyNumberFormat="1" applyFont="1" applyFill="1" applyBorder="1"/>
    <xf numFmtId="3" fontId="9" fillId="0" borderId="9" xfId="2" applyNumberFormat="1" applyFont="1" applyBorder="1"/>
  </cellXfs>
  <cellStyles count="3">
    <cellStyle name="Standaard" xfId="0" builtinId="0"/>
    <cellStyle name="Standaard_Maasvlakte_groot" xfId="2" xr:uid="{09464035-9DC2-4C2C-BEB5-695F4C355AF4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57979</xdr:colOff>
      <xdr:row>0</xdr:row>
      <xdr:rowOff>298174</xdr:rowOff>
    </xdr:from>
    <xdr:to>
      <xdr:col>17</xdr:col>
      <xdr:colOff>347870</xdr:colOff>
      <xdr:row>4</xdr:row>
      <xdr:rowOff>57978</xdr:rowOff>
    </xdr:to>
    <xdr:sp macro="" textlink="">
      <xdr:nvSpPr>
        <xdr:cNvPr id="2" name="Rechthoek: afgeronde hoeken 1">
          <a:extLst>
            <a:ext uri="{FF2B5EF4-FFF2-40B4-BE49-F238E27FC236}">
              <a16:creationId xmlns:a16="http://schemas.microsoft.com/office/drawing/2014/main" id="{936672AB-099F-47AE-BC99-04DA6970E761}"/>
            </a:ext>
          </a:extLst>
        </xdr:cNvPr>
        <xdr:cNvSpPr/>
      </xdr:nvSpPr>
      <xdr:spPr>
        <a:xfrm>
          <a:off x="4420429" y="298174"/>
          <a:ext cx="10853116" cy="1017104"/>
        </a:xfrm>
        <a:prstGeom prst="roundRect">
          <a:avLst/>
        </a:prstGeom>
        <a:noFill/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115957</xdr:colOff>
      <xdr:row>0</xdr:row>
      <xdr:rowOff>306456</xdr:rowOff>
    </xdr:from>
    <xdr:to>
      <xdr:col>14</xdr:col>
      <xdr:colOff>140805</xdr:colOff>
      <xdr:row>3</xdr:row>
      <xdr:rowOff>273326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6E8C57C6-4013-476B-ADE6-F13D37C22A54}"/>
            </a:ext>
          </a:extLst>
        </xdr:cNvPr>
        <xdr:cNvSpPr txBox="1"/>
      </xdr:nvSpPr>
      <xdr:spPr>
        <a:xfrm>
          <a:off x="8374132" y="306456"/>
          <a:ext cx="4358723" cy="833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2"/>
              </a:solidFill>
            </a:rPr>
            <a:t>Headers</a:t>
          </a:r>
        </a:p>
      </xdr:txBody>
    </xdr:sp>
    <xdr:clientData/>
  </xdr:twoCellAnchor>
  <xdr:twoCellAnchor>
    <xdr:from>
      <xdr:col>0</xdr:col>
      <xdr:colOff>0</xdr:colOff>
      <xdr:row>3</xdr:row>
      <xdr:rowOff>364434</xdr:rowOff>
    </xdr:from>
    <xdr:to>
      <xdr:col>2</xdr:col>
      <xdr:colOff>869674</xdr:colOff>
      <xdr:row>29</xdr:row>
      <xdr:rowOff>8282</xdr:rowOff>
    </xdr:to>
    <xdr:sp macro="" textlink="">
      <xdr:nvSpPr>
        <xdr:cNvPr id="4" name="Rechthoek: afgeronde hoeken 3">
          <a:extLst>
            <a:ext uri="{FF2B5EF4-FFF2-40B4-BE49-F238E27FC236}">
              <a16:creationId xmlns:a16="http://schemas.microsoft.com/office/drawing/2014/main" id="{0B1C9A8E-8B04-4B4A-9AF0-C8D2B76EF7F5}"/>
            </a:ext>
          </a:extLst>
        </xdr:cNvPr>
        <xdr:cNvSpPr/>
      </xdr:nvSpPr>
      <xdr:spPr>
        <a:xfrm>
          <a:off x="0" y="1231209"/>
          <a:ext cx="4270099" cy="4796873"/>
        </a:xfrm>
        <a:prstGeom prst="roundRect">
          <a:avLst/>
        </a:prstGeom>
        <a:noFill/>
        <a:ln w="76200">
          <a:solidFill>
            <a:schemeClr val="accent5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1333500</xdr:colOff>
      <xdr:row>9</xdr:row>
      <xdr:rowOff>99391</xdr:rowOff>
    </xdr:from>
    <xdr:to>
      <xdr:col>4</xdr:col>
      <xdr:colOff>513522</xdr:colOff>
      <xdr:row>13</xdr:row>
      <xdr:rowOff>165652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36DDA965-475F-46A9-AC37-186B69FB40B6}"/>
            </a:ext>
          </a:extLst>
        </xdr:cNvPr>
        <xdr:cNvSpPr txBox="1"/>
      </xdr:nvSpPr>
      <xdr:spPr>
        <a:xfrm>
          <a:off x="1333500" y="2309191"/>
          <a:ext cx="4361622" cy="828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Indexes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41413</xdr:colOff>
      <xdr:row>1</xdr:row>
      <xdr:rowOff>0</xdr:rowOff>
    </xdr:from>
    <xdr:to>
      <xdr:col>14</xdr:col>
      <xdr:colOff>662609</xdr:colOff>
      <xdr:row>3</xdr:row>
      <xdr:rowOff>57978</xdr:rowOff>
    </xdr:to>
    <xdr:sp macro="" textlink="">
      <xdr:nvSpPr>
        <xdr:cNvPr id="2" name="Rechthoek: afgeronde hoeken 1">
          <a:extLst>
            <a:ext uri="{FF2B5EF4-FFF2-40B4-BE49-F238E27FC236}">
              <a16:creationId xmlns:a16="http://schemas.microsoft.com/office/drawing/2014/main" id="{420A9852-3372-48E7-B1FE-B7C50A5ECF50}"/>
            </a:ext>
          </a:extLst>
        </xdr:cNvPr>
        <xdr:cNvSpPr/>
      </xdr:nvSpPr>
      <xdr:spPr>
        <a:xfrm>
          <a:off x="5367130" y="0"/>
          <a:ext cx="8315740" cy="637761"/>
        </a:xfrm>
        <a:prstGeom prst="roundRect">
          <a:avLst/>
        </a:prstGeom>
        <a:noFill/>
        <a:ln w="762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1</xdr:row>
      <xdr:rowOff>0</xdr:rowOff>
    </xdr:from>
    <xdr:to>
      <xdr:col>14</xdr:col>
      <xdr:colOff>124239</xdr:colOff>
      <xdr:row>3</xdr:row>
      <xdr:rowOff>124239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81E9E5E7-6D7B-495E-AB24-DB38A844F327}"/>
            </a:ext>
          </a:extLst>
        </xdr:cNvPr>
        <xdr:cNvSpPr txBox="1"/>
      </xdr:nvSpPr>
      <xdr:spPr>
        <a:xfrm>
          <a:off x="8589065" y="546652"/>
          <a:ext cx="3594652" cy="828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2"/>
              </a:solidFill>
            </a:rPr>
            <a:t>Headers</a:t>
          </a:r>
        </a:p>
      </xdr:txBody>
    </xdr:sp>
    <xdr:clientData/>
  </xdr:twoCellAnchor>
  <xdr:twoCellAnchor>
    <xdr:from>
      <xdr:col>0</xdr:col>
      <xdr:colOff>0</xdr:colOff>
      <xdr:row>2</xdr:row>
      <xdr:rowOff>364436</xdr:rowOff>
    </xdr:from>
    <xdr:to>
      <xdr:col>4</xdr:col>
      <xdr:colOff>24847</xdr:colOff>
      <xdr:row>21</xdr:row>
      <xdr:rowOff>57979</xdr:rowOff>
    </xdr:to>
    <xdr:sp macro="" textlink="">
      <xdr:nvSpPr>
        <xdr:cNvPr id="4" name="Rechthoek: afgeronde hoeken 3">
          <a:extLst>
            <a:ext uri="{FF2B5EF4-FFF2-40B4-BE49-F238E27FC236}">
              <a16:creationId xmlns:a16="http://schemas.microsoft.com/office/drawing/2014/main" id="{8195E3B6-FFD8-4FBA-8746-21C481AB595A}"/>
            </a:ext>
          </a:extLst>
        </xdr:cNvPr>
        <xdr:cNvSpPr/>
      </xdr:nvSpPr>
      <xdr:spPr>
        <a:xfrm>
          <a:off x="0" y="745436"/>
          <a:ext cx="5350564" cy="3511826"/>
        </a:xfrm>
        <a:prstGeom prst="roundRect">
          <a:avLst/>
        </a:prstGeom>
        <a:noFill/>
        <a:ln w="76200">
          <a:solidFill>
            <a:schemeClr val="accent5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1333500</xdr:colOff>
      <xdr:row>8</xdr:row>
      <xdr:rowOff>99391</xdr:rowOff>
    </xdr:from>
    <xdr:to>
      <xdr:col>5</xdr:col>
      <xdr:colOff>513522</xdr:colOff>
      <xdr:row>12</xdr:row>
      <xdr:rowOff>165652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53E333F3-954E-4606-91D0-D70AE608B18F}"/>
            </a:ext>
          </a:extLst>
        </xdr:cNvPr>
        <xdr:cNvSpPr txBox="1"/>
      </xdr:nvSpPr>
      <xdr:spPr>
        <a:xfrm>
          <a:off x="1333500" y="2309191"/>
          <a:ext cx="4361622" cy="828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Indexes</a:t>
          </a:r>
        </a:p>
      </xdr:txBody>
    </xdr:sp>
    <xdr:clientData/>
  </xdr:twoCellAnchor>
  <xdr:twoCellAnchor>
    <xdr:from>
      <xdr:col>0</xdr:col>
      <xdr:colOff>314739</xdr:colOff>
      <xdr:row>2</xdr:row>
      <xdr:rowOff>273326</xdr:rowOff>
    </xdr:from>
    <xdr:to>
      <xdr:col>4</xdr:col>
      <xdr:colOff>314740</xdr:colOff>
      <xdr:row>6</xdr:row>
      <xdr:rowOff>140804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3C807AFA-81D4-4EFF-9A24-8D467FD10CD8}"/>
            </a:ext>
          </a:extLst>
        </xdr:cNvPr>
        <xdr:cNvSpPr txBox="1"/>
      </xdr:nvSpPr>
      <xdr:spPr>
        <a:xfrm>
          <a:off x="314739" y="463826"/>
          <a:ext cx="5325718" cy="828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1"/>
              </a:solidFill>
            </a:rPr>
            <a:t>      0              1      2      3</a:t>
          </a:r>
        </a:p>
      </xdr:txBody>
    </xdr:sp>
    <xdr:clientData/>
  </xdr:twoCellAnchor>
  <xdr:twoCellAnchor>
    <xdr:from>
      <xdr:col>5</xdr:col>
      <xdr:colOff>455542</xdr:colOff>
      <xdr:row>0</xdr:row>
      <xdr:rowOff>33130</xdr:rowOff>
    </xdr:from>
    <xdr:to>
      <xdr:col>6</xdr:col>
      <xdr:colOff>223630</xdr:colOff>
      <xdr:row>2</xdr:row>
      <xdr:rowOff>223630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F1710C1-0D34-4232-8BE2-59B0DDC8C4A3}"/>
            </a:ext>
          </a:extLst>
        </xdr:cNvPr>
        <xdr:cNvSpPr txBox="1"/>
      </xdr:nvSpPr>
      <xdr:spPr>
        <a:xfrm>
          <a:off x="6601238" y="33130"/>
          <a:ext cx="52180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2"/>
              </a:solidFill>
            </a:rPr>
            <a:t>0</a:t>
          </a:r>
        </a:p>
      </xdr:txBody>
    </xdr:sp>
    <xdr:clientData/>
  </xdr:twoCellAnchor>
  <xdr:twoCellAnchor>
    <xdr:from>
      <xdr:col>4</xdr:col>
      <xdr:colOff>496956</xdr:colOff>
      <xdr:row>1</xdr:row>
      <xdr:rowOff>16565</xdr:rowOff>
    </xdr:from>
    <xdr:to>
      <xdr:col>5</xdr:col>
      <xdr:colOff>198782</xdr:colOff>
      <xdr:row>3</xdr:row>
      <xdr:rowOff>8282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4C975A0D-0833-4F08-B838-549754F0099B}"/>
            </a:ext>
          </a:extLst>
        </xdr:cNvPr>
        <xdr:cNvSpPr txBox="1"/>
      </xdr:nvSpPr>
      <xdr:spPr>
        <a:xfrm>
          <a:off x="5822673" y="207065"/>
          <a:ext cx="52180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solidFill>
                <a:schemeClr val="accent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5758-ED0D-4055-A689-37F029C93804}">
  <dimension ref="A1:S44"/>
  <sheetViews>
    <sheetView tabSelected="1" zoomScale="115" zoomScaleNormal="115" workbookViewId="0"/>
  </sheetViews>
  <sheetFormatPr defaultRowHeight="15" x14ac:dyDescent="0.25"/>
  <cols>
    <col min="1" max="1" width="22.7109375" bestFit="1" customWidth="1"/>
    <col min="2" max="2" width="28.28515625" bestFit="1" customWidth="1"/>
    <col min="3" max="3" width="14.42578125" customWidth="1"/>
    <col min="4" max="4" width="12.28515625" bestFit="1" customWidth="1"/>
    <col min="5" max="5" width="11.28515625" bestFit="1" customWidth="1"/>
    <col min="6" max="6" width="11.5703125" bestFit="1" customWidth="1"/>
    <col min="7" max="7" width="11" customWidth="1"/>
    <col min="8" max="8" width="12.28515625" bestFit="1" customWidth="1"/>
    <col min="9" max="9" width="10.140625" customWidth="1"/>
    <col min="10" max="10" width="13.28515625" bestFit="1" customWidth="1"/>
    <col min="11" max="11" width="11.28515625" bestFit="1" customWidth="1"/>
    <col min="12" max="12" width="9.42578125" customWidth="1"/>
    <col min="13" max="14" width="11.42578125" bestFit="1" customWidth="1"/>
    <col min="15" max="15" width="11.28515625" bestFit="1" customWidth="1"/>
    <col min="16" max="16" width="15.140625" bestFit="1" customWidth="1"/>
    <col min="17" max="17" width="13.28515625" bestFit="1" customWidth="1"/>
    <col min="18" max="18" width="11.28515625" bestFit="1" customWidth="1"/>
    <col min="19" max="19" width="12.5703125" customWidth="1"/>
  </cols>
  <sheetData>
    <row r="1" spans="1:19" ht="27" thickBot="1" x14ac:dyDescent="0.45">
      <c r="A1" s="1" t="s">
        <v>13</v>
      </c>
      <c r="B1" s="2" t="s">
        <v>60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6.25" x14ac:dyDescent="0.4">
      <c r="A2" s="5"/>
      <c r="B2" s="6"/>
      <c r="C2" s="7"/>
      <c r="D2" s="8"/>
      <c r="E2" s="8"/>
      <c r="F2" s="8"/>
      <c r="G2" s="9" t="s">
        <v>0</v>
      </c>
      <c r="H2" s="8"/>
      <c r="I2" s="8"/>
      <c r="J2" s="8"/>
      <c r="K2" s="8"/>
      <c r="L2" s="9" t="s">
        <v>1</v>
      </c>
      <c r="M2" s="10"/>
      <c r="N2" s="10"/>
      <c r="O2" s="9" t="s">
        <v>2</v>
      </c>
      <c r="P2" s="10"/>
      <c r="Q2" s="10"/>
      <c r="R2" s="10"/>
      <c r="S2" s="9" t="s">
        <v>3</v>
      </c>
    </row>
    <row r="3" spans="1:19" x14ac:dyDescent="0.25">
      <c r="A3" s="11" t="s">
        <v>7</v>
      </c>
      <c r="B3" s="12" t="s">
        <v>6</v>
      </c>
      <c r="C3" s="13" t="s">
        <v>34</v>
      </c>
      <c r="D3" s="8"/>
      <c r="E3" s="8"/>
      <c r="F3" s="8"/>
      <c r="G3" s="9" t="s">
        <v>8</v>
      </c>
      <c r="H3" s="8"/>
      <c r="I3" s="8"/>
      <c r="J3" s="8"/>
      <c r="K3" s="8"/>
      <c r="L3" s="9" t="s">
        <v>8</v>
      </c>
      <c r="M3" s="14"/>
      <c r="N3" s="14"/>
      <c r="O3" s="9" t="s">
        <v>8</v>
      </c>
      <c r="P3" s="14"/>
      <c r="Q3" s="14"/>
      <c r="R3" s="14"/>
      <c r="S3" s="9" t="s">
        <v>8</v>
      </c>
    </row>
    <row r="4" spans="1:19" ht="30.75" customHeight="1" thickBot="1" x14ac:dyDescent="0.3">
      <c r="A4" s="15"/>
      <c r="B4" s="16"/>
      <c r="C4" s="17"/>
      <c r="D4" s="18" t="s">
        <v>11</v>
      </c>
      <c r="E4" s="18" t="s">
        <v>12</v>
      </c>
      <c r="F4" s="18" t="s">
        <v>20</v>
      </c>
      <c r="G4" s="19"/>
      <c r="H4" s="18" t="s">
        <v>11</v>
      </c>
      <c r="I4" s="18" t="s">
        <v>12</v>
      </c>
      <c r="J4" s="57" t="s">
        <v>18</v>
      </c>
      <c r="K4" s="18" t="s">
        <v>20</v>
      </c>
      <c r="L4" s="20"/>
      <c r="M4" s="18" t="s">
        <v>12</v>
      </c>
      <c r="N4" s="18" t="s">
        <v>20</v>
      </c>
      <c r="O4" s="20"/>
      <c r="P4" s="59" t="s">
        <v>65</v>
      </c>
      <c r="Q4" s="57" t="s">
        <v>18</v>
      </c>
      <c r="R4" s="18" t="s">
        <v>20</v>
      </c>
      <c r="S4" s="20"/>
    </row>
    <row r="5" spans="1:19" x14ac:dyDescent="0.25">
      <c r="A5" s="60" t="s">
        <v>45</v>
      </c>
      <c r="B5" s="61" t="s">
        <v>29</v>
      </c>
      <c r="C5" s="62" t="s">
        <v>28</v>
      </c>
      <c r="D5" s="24">
        <v>97916</v>
      </c>
      <c r="E5" s="24"/>
      <c r="F5" s="24">
        <v>0</v>
      </c>
      <c r="G5" s="25">
        <f>SUM(D5:F5)</f>
        <v>97916</v>
      </c>
      <c r="H5" s="24"/>
      <c r="I5" s="24"/>
      <c r="J5" s="24">
        <v>992</v>
      </c>
      <c r="K5" s="24">
        <v>3000</v>
      </c>
      <c r="L5" s="25">
        <f>SUM(H5:K5)</f>
        <v>3992</v>
      </c>
      <c r="M5" s="24"/>
      <c r="N5" s="24"/>
      <c r="O5" s="26"/>
      <c r="P5" s="24"/>
      <c r="Q5" s="24">
        <v>34293</v>
      </c>
      <c r="R5" s="24"/>
      <c r="S5" s="25">
        <f>SUM(P5:R5)</f>
        <v>34293</v>
      </c>
    </row>
    <row r="6" spans="1:19" x14ac:dyDescent="0.25">
      <c r="A6" s="27"/>
      <c r="B6" s="27"/>
      <c r="C6" s="28"/>
      <c r="D6" s="64">
        <v>133685.5</v>
      </c>
      <c r="E6" s="64"/>
      <c r="F6" s="64">
        <v>1012.5</v>
      </c>
      <c r="G6" s="65">
        <f>SUM(D6:F6)</f>
        <v>134698</v>
      </c>
      <c r="H6" s="64"/>
      <c r="I6" s="64"/>
      <c r="J6" s="64">
        <v>2012.5</v>
      </c>
      <c r="K6" s="64">
        <v>6750</v>
      </c>
      <c r="L6" s="65">
        <f>SUM(H6:K6)</f>
        <v>8762.5</v>
      </c>
      <c r="M6" s="64"/>
      <c r="N6" s="64"/>
      <c r="O6" s="65"/>
      <c r="P6" s="66"/>
      <c r="Q6" s="66">
        <v>62300</v>
      </c>
      <c r="R6" s="66"/>
      <c r="S6" s="65">
        <f>SUM(P6:R6)</f>
        <v>62300</v>
      </c>
    </row>
    <row r="7" spans="1:19" x14ac:dyDescent="0.25">
      <c r="A7" s="60" t="s">
        <v>44</v>
      </c>
      <c r="B7" s="61" t="s">
        <v>30</v>
      </c>
      <c r="C7" s="58" t="s">
        <v>28</v>
      </c>
      <c r="D7" s="33">
        <v>195040</v>
      </c>
      <c r="E7" s="33"/>
      <c r="F7" s="33"/>
      <c r="G7" s="25">
        <f>SUM(D7:F7)</f>
        <v>195040</v>
      </c>
      <c r="H7" s="33"/>
      <c r="I7" s="33"/>
      <c r="J7" s="33">
        <v>1552</v>
      </c>
      <c r="K7" s="33">
        <v>3000</v>
      </c>
      <c r="L7" s="25">
        <f t="shared" ref="L7:L22" si="0">SUM(H7:K7)</f>
        <v>4552</v>
      </c>
      <c r="M7" s="10"/>
      <c r="N7" s="34"/>
      <c r="O7" s="26"/>
      <c r="P7" s="10"/>
      <c r="Q7" s="10"/>
      <c r="R7" s="10"/>
      <c r="S7" s="25"/>
    </row>
    <row r="8" spans="1:19" x14ac:dyDescent="0.25">
      <c r="A8" s="29"/>
      <c r="B8" s="29"/>
      <c r="C8" s="35"/>
      <c r="D8" s="64">
        <v>90371</v>
      </c>
      <c r="E8" s="64"/>
      <c r="F8" s="64"/>
      <c r="G8" s="65">
        <f>SUM(D8:F8)</f>
        <v>90371</v>
      </c>
      <c r="H8" s="64"/>
      <c r="I8" s="64"/>
      <c r="J8" s="64">
        <v>2107</v>
      </c>
      <c r="K8" s="64">
        <v>9000</v>
      </c>
      <c r="L8" s="65">
        <f t="shared" si="0"/>
        <v>11107</v>
      </c>
      <c r="M8" s="64"/>
      <c r="N8" s="64"/>
      <c r="O8" s="65"/>
      <c r="P8" s="66"/>
      <c r="Q8" s="66"/>
      <c r="R8" s="66"/>
      <c r="S8" s="65"/>
    </row>
    <row r="9" spans="1:19" x14ac:dyDescent="0.25">
      <c r="A9" s="31" t="s">
        <v>21</v>
      </c>
      <c r="B9" s="38" t="s">
        <v>25</v>
      </c>
      <c r="C9" s="58" t="s">
        <v>22</v>
      </c>
      <c r="D9" s="10"/>
      <c r="E9" s="10"/>
      <c r="F9" s="10"/>
      <c r="G9" s="14"/>
      <c r="H9" s="10"/>
      <c r="I9" s="10"/>
      <c r="J9" s="10"/>
      <c r="K9" s="10"/>
      <c r="L9" s="25"/>
      <c r="M9" s="10"/>
      <c r="N9" s="10"/>
      <c r="O9" s="14"/>
      <c r="P9" s="10"/>
      <c r="Q9" s="10"/>
      <c r="R9" s="10">
        <v>430</v>
      </c>
      <c r="S9" s="25">
        <f>SUM(P9:R9)</f>
        <v>430</v>
      </c>
    </row>
    <row r="10" spans="1:19" x14ac:dyDescent="0.25">
      <c r="A10" s="29"/>
      <c r="B10" s="29"/>
      <c r="C10" s="35"/>
      <c r="D10" s="29"/>
      <c r="E10" s="29"/>
      <c r="F10" s="29"/>
      <c r="G10" s="30"/>
      <c r="H10" s="29"/>
      <c r="I10" s="29"/>
      <c r="J10" s="29"/>
      <c r="K10" s="29"/>
      <c r="L10" s="65"/>
      <c r="M10" s="29"/>
      <c r="N10" s="29"/>
      <c r="O10" s="30"/>
      <c r="P10" s="29"/>
      <c r="Q10" s="29"/>
      <c r="R10" s="64">
        <v>943</v>
      </c>
      <c r="S10" s="65">
        <f>SUM(P10:R10)</f>
        <v>943</v>
      </c>
    </row>
    <row r="11" spans="1:19" x14ac:dyDescent="0.25">
      <c r="A11" s="37" t="s">
        <v>23</v>
      </c>
      <c r="B11" s="38" t="s">
        <v>26</v>
      </c>
      <c r="C11" s="58" t="s">
        <v>24</v>
      </c>
      <c r="D11" s="10"/>
      <c r="E11" s="10"/>
      <c r="F11" s="10"/>
      <c r="G11" s="14"/>
      <c r="H11" s="10"/>
      <c r="I11" s="10"/>
      <c r="J11" s="10"/>
      <c r="K11" s="10"/>
      <c r="L11" s="25"/>
      <c r="M11" s="10"/>
      <c r="N11" s="10"/>
      <c r="O11" s="14"/>
      <c r="P11" s="10"/>
      <c r="Q11" s="10"/>
      <c r="R11" s="10"/>
      <c r="S11" s="14"/>
    </row>
    <row r="12" spans="1:19" x14ac:dyDescent="0.25">
      <c r="A12" s="29"/>
      <c r="B12" s="29"/>
      <c r="C12" s="35"/>
      <c r="D12" s="29"/>
      <c r="E12" s="29"/>
      <c r="F12" s="29"/>
      <c r="G12" s="30"/>
      <c r="H12" s="29"/>
      <c r="I12" s="29"/>
      <c r="J12" s="29"/>
      <c r="K12" s="29"/>
      <c r="L12" s="65"/>
      <c r="M12" s="29"/>
      <c r="N12" s="29"/>
      <c r="O12" s="30"/>
      <c r="P12" s="29"/>
      <c r="Q12" s="29"/>
      <c r="R12" s="29"/>
      <c r="S12" s="30"/>
    </row>
    <row r="13" spans="1:19" x14ac:dyDescent="0.25">
      <c r="A13" s="21" t="s">
        <v>9</v>
      </c>
      <c r="B13" s="22" t="s">
        <v>15</v>
      </c>
      <c r="C13" s="23" t="s">
        <v>10</v>
      </c>
      <c r="D13" s="33">
        <v>5002</v>
      </c>
      <c r="E13" s="33">
        <v>8153</v>
      </c>
      <c r="F13" s="33"/>
      <c r="G13" s="25">
        <v>7562</v>
      </c>
      <c r="H13" s="33">
        <v>4166</v>
      </c>
      <c r="I13" s="33"/>
      <c r="J13" s="33"/>
      <c r="K13" s="33">
        <v>0</v>
      </c>
      <c r="L13" s="25">
        <f t="shared" si="0"/>
        <v>4166</v>
      </c>
      <c r="M13" s="36"/>
      <c r="N13" s="36"/>
      <c r="O13" s="26"/>
      <c r="P13" s="36">
        <v>90324</v>
      </c>
      <c r="Q13" s="36"/>
      <c r="R13" s="36"/>
      <c r="S13" s="25">
        <f>SUM(P13:R13)</f>
        <v>90324</v>
      </c>
    </row>
    <row r="14" spans="1:19" x14ac:dyDescent="0.25">
      <c r="A14" s="27"/>
      <c r="B14" s="27"/>
      <c r="C14" s="28"/>
      <c r="D14" s="64">
        <v>12499.5</v>
      </c>
      <c r="E14" s="64">
        <v>15923</v>
      </c>
      <c r="F14" s="64"/>
      <c r="G14" s="65">
        <v>5293.4</v>
      </c>
      <c r="H14" s="64">
        <v>8016.2</v>
      </c>
      <c r="I14" s="64"/>
      <c r="J14" s="64"/>
      <c r="K14" s="64">
        <v>18400</v>
      </c>
      <c r="L14" s="65">
        <f t="shared" si="0"/>
        <v>26416.2</v>
      </c>
      <c r="M14" s="67"/>
      <c r="N14" s="67"/>
      <c r="O14" s="65"/>
      <c r="P14" s="67">
        <v>0</v>
      </c>
      <c r="Q14" s="67"/>
      <c r="R14" s="67"/>
      <c r="S14" s="65">
        <f>SUM(P14:R14)</f>
        <v>0</v>
      </c>
    </row>
    <row r="15" spans="1:19" x14ac:dyDescent="0.25">
      <c r="A15" s="21" t="s">
        <v>17</v>
      </c>
      <c r="B15" s="68" t="s">
        <v>14</v>
      </c>
      <c r="C15" s="32" t="s">
        <v>16</v>
      </c>
      <c r="D15" s="33">
        <v>9390</v>
      </c>
      <c r="E15" s="33">
        <v>18349</v>
      </c>
      <c r="F15" s="33">
        <v>0</v>
      </c>
      <c r="G15" s="25">
        <v>0</v>
      </c>
      <c r="H15" s="33"/>
      <c r="I15" s="33">
        <v>120054</v>
      </c>
      <c r="J15" s="33">
        <v>20000</v>
      </c>
      <c r="K15" s="33"/>
      <c r="L15" s="25">
        <f t="shared" si="0"/>
        <v>140054</v>
      </c>
      <c r="M15" s="33"/>
      <c r="N15" s="24"/>
      <c r="O15" s="26"/>
      <c r="P15" s="33"/>
      <c r="Q15" s="33"/>
      <c r="R15" s="33"/>
      <c r="S15" s="25"/>
    </row>
    <row r="16" spans="1:19" x14ac:dyDescent="0.25">
      <c r="A16" s="29"/>
      <c r="B16" s="29"/>
      <c r="C16" s="35"/>
      <c r="D16" s="64">
        <v>10322</v>
      </c>
      <c r="E16" s="64">
        <v>18200</v>
      </c>
      <c r="F16" s="64">
        <v>400</v>
      </c>
      <c r="G16" s="65">
        <v>1687.5</v>
      </c>
      <c r="H16" s="64"/>
      <c r="I16" s="64">
        <v>242019</v>
      </c>
      <c r="J16" s="64">
        <v>44544</v>
      </c>
      <c r="K16" s="64"/>
      <c r="L16" s="65">
        <f t="shared" si="0"/>
        <v>286563</v>
      </c>
      <c r="M16" s="64"/>
      <c r="N16" s="64"/>
      <c r="O16" s="65"/>
      <c r="P16" s="64"/>
      <c r="Q16" s="64"/>
      <c r="R16" s="64"/>
      <c r="S16" s="65"/>
    </row>
    <row r="17" spans="1:19" x14ac:dyDescent="0.25">
      <c r="A17" s="37" t="s">
        <v>31</v>
      </c>
      <c r="B17" s="38" t="s">
        <v>32</v>
      </c>
      <c r="C17" s="58" t="s">
        <v>33</v>
      </c>
      <c r="D17" s="33"/>
      <c r="E17" s="33"/>
      <c r="F17" s="33"/>
      <c r="G17" s="25"/>
      <c r="H17" s="33">
        <v>50000</v>
      </c>
      <c r="I17" s="33"/>
      <c r="J17" s="33"/>
      <c r="K17" s="33"/>
      <c r="L17" s="25">
        <f t="shared" si="0"/>
        <v>50000</v>
      </c>
      <c r="M17" s="33">
        <v>28543.5</v>
      </c>
      <c r="N17" s="24">
        <v>3000</v>
      </c>
      <c r="O17" s="25">
        <f t="shared" ref="O17:O18" si="1">SUM(K17:N17)</f>
        <v>81543.5</v>
      </c>
      <c r="P17" s="33"/>
      <c r="Q17" s="33">
        <v>6425</v>
      </c>
      <c r="R17" s="33">
        <v>50000</v>
      </c>
      <c r="S17" s="25">
        <v>76209</v>
      </c>
    </row>
    <row r="18" spans="1:19" x14ac:dyDescent="0.25">
      <c r="A18" s="29"/>
      <c r="B18" s="29"/>
      <c r="C18" s="35"/>
      <c r="D18" s="64"/>
      <c r="E18" s="64"/>
      <c r="F18" s="64"/>
      <c r="G18" s="65"/>
      <c r="H18" s="64">
        <v>102344.6</v>
      </c>
      <c r="I18" s="64"/>
      <c r="J18" s="64"/>
      <c r="K18" s="64"/>
      <c r="L18" s="65">
        <f t="shared" si="0"/>
        <v>102344.6</v>
      </c>
      <c r="M18" s="64">
        <v>50000</v>
      </c>
      <c r="N18" s="64">
        <v>6800</v>
      </c>
      <c r="O18" s="65">
        <f t="shared" si="1"/>
        <v>159144.6</v>
      </c>
      <c r="P18" s="64"/>
      <c r="Q18" s="64">
        <v>19238</v>
      </c>
      <c r="R18" s="64">
        <v>92320</v>
      </c>
      <c r="S18" s="65">
        <v>45725.4</v>
      </c>
    </row>
    <row r="19" spans="1:19" x14ac:dyDescent="0.25">
      <c r="A19" s="37" t="s">
        <v>46</v>
      </c>
      <c r="B19" s="38" t="s">
        <v>32</v>
      </c>
      <c r="C19" s="58" t="s">
        <v>35</v>
      </c>
      <c r="D19" s="33"/>
      <c r="E19" s="33"/>
      <c r="F19" s="33"/>
      <c r="G19" s="25"/>
      <c r="H19" s="33">
        <v>27552</v>
      </c>
      <c r="I19" s="33"/>
      <c r="J19" s="33"/>
      <c r="K19" s="33"/>
      <c r="L19" s="25">
        <f t="shared" si="0"/>
        <v>27552</v>
      </c>
      <c r="M19" s="33"/>
      <c r="N19" s="33"/>
      <c r="O19" s="25"/>
      <c r="P19" s="33"/>
      <c r="Q19" s="33"/>
      <c r="R19" s="33"/>
      <c r="S19" s="25"/>
    </row>
    <row r="20" spans="1:19" x14ac:dyDescent="0.25">
      <c r="A20" s="29"/>
      <c r="B20" s="29"/>
      <c r="C20" s="35"/>
      <c r="D20" s="39"/>
      <c r="E20" s="39"/>
      <c r="F20" s="39"/>
      <c r="G20" s="40"/>
      <c r="H20" s="39">
        <v>91110</v>
      </c>
      <c r="I20" s="39"/>
      <c r="J20" s="39"/>
      <c r="K20" s="39"/>
      <c r="L20" s="65">
        <f t="shared" si="0"/>
        <v>91110</v>
      </c>
      <c r="M20" s="39"/>
      <c r="N20" s="39"/>
      <c r="O20" s="40"/>
      <c r="P20" s="39"/>
      <c r="Q20" s="39"/>
      <c r="R20" s="39"/>
      <c r="S20" s="40"/>
    </row>
    <row r="21" spans="1:19" x14ac:dyDescent="0.25">
      <c r="A21" s="37" t="s">
        <v>36</v>
      </c>
      <c r="B21" s="38" t="s">
        <v>39</v>
      </c>
      <c r="C21" s="58" t="s">
        <v>56</v>
      </c>
      <c r="D21" s="10"/>
      <c r="E21" s="10"/>
      <c r="F21" s="10"/>
      <c r="G21" s="14"/>
      <c r="H21" s="10"/>
      <c r="I21" s="10"/>
      <c r="J21" s="10">
        <v>8372</v>
      </c>
      <c r="K21" s="10">
        <v>2932</v>
      </c>
      <c r="L21" s="25">
        <f t="shared" si="0"/>
        <v>11304</v>
      </c>
      <c r="M21" s="10"/>
      <c r="N21" s="10"/>
      <c r="O21" s="14"/>
      <c r="P21" s="10"/>
      <c r="Q21" s="10"/>
      <c r="R21" s="10"/>
      <c r="S21" s="14"/>
    </row>
    <row r="22" spans="1:19" x14ac:dyDescent="0.25">
      <c r="A22" s="29"/>
      <c r="B22" s="29"/>
      <c r="C22" s="35"/>
      <c r="D22" s="64"/>
      <c r="E22" s="64"/>
      <c r="F22" s="64"/>
      <c r="G22" s="65"/>
      <c r="H22" s="64"/>
      <c r="I22" s="64"/>
      <c r="J22" s="64">
        <v>24280</v>
      </c>
      <c r="K22" s="64">
        <v>5300</v>
      </c>
      <c r="L22" s="65">
        <f t="shared" si="0"/>
        <v>29580</v>
      </c>
      <c r="M22" s="64"/>
      <c r="N22" s="64"/>
      <c r="O22" s="65"/>
      <c r="P22" s="64"/>
      <c r="Q22" s="64"/>
      <c r="R22" s="64"/>
      <c r="S22" s="65"/>
    </row>
    <row r="23" spans="1:19" x14ac:dyDescent="0.25">
      <c r="A23" s="37" t="s">
        <v>37</v>
      </c>
      <c r="B23" s="38" t="s">
        <v>39</v>
      </c>
      <c r="C23" s="58" t="s">
        <v>57</v>
      </c>
      <c r="D23" s="10"/>
      <c r="E23" s="10"/>
      <c r="F23" s="10"/>
      <c r="G23" s="14"/>
      <c r="H23" s="10"/>
      <c r="I23" s="10"/>
      <c r="J23" s="10"/>
      <c r="K23" s="10"/>
      <c r="L23" s="14"/>
      <c r="M23" s="10"/>
      <c r="N23" s="10"/>
      <c r="O23" s="14"/>
      <c r="P23" s="10"/>
      <c r="Q23" s="10"/>
      <c r="R23" s="10"/>
      <c r="S23" s="14"/>
    </row>
    <row r="24" spans="1:19" x14ac:dyDescent="0.25">
      <c r="A24" s="27"/>
      <c r="B24" s="27"/>
      <c r="C24" s="28"/>
      <c r="D24" s="10"/>
      <c r="E24" s="10"/>
      <c r="F24" s="10"/>
      <c r="G24" s="14"/>
      <c r="H24" s="10"/>
      <c r="I24" s="10"/>
      <c r="J24" s="10"/>
      <c r="K24" s="10"/>
      <c r="L24" s="14"/>
      <c r="M24" s="10"/>
      <c r="N24" s="10"/>
      <c r="O24" s="14"/>
      <c r="P24" s="10"/>
      <c r="Q24" s="10"/>
      <c r="R24" s="10"/>
      <c r="S24" s="14"/>
    </row>
    <row r="25" spans="1:19" x14ac:dyDescent="0.25">
      <c r="A25" s="37" t="s">
        <v>38</v>
      </c>
      <c r="B25" s="38" t="s">
        <v>40</v>
      </c>
      <c r="C25" s="58" t="s">
        <v>55</v>
      </c>
      <c r="D25" s="10"/>
      <c r="E25" s="10"/>
      <c r="F25" s="10"/>
      <c r="G25" s="14"/>
      <c r="H25" s="10"/>
      <c r="I25" s="10"/>
      <c r="J25" s="10"/>
      <c r="K25" s="10"/>
      <c r="L25" s="14"/>
      <c r="M25" s="10"/>
      <c r="N25" s="10"/>
      <c r="O25" s="14"/>
      <c r="P25" s="10"/>
      <c r="Q25" s="10"/>
      <c r="R25" s="10"/>
      <c r="S25" s="14"/>
    </row>
    <row r="26" spans="1:19" x14ac:dyDescent="0.25">
      <c r="A26" s="29"/>
      <c r="B26" s="29"/>
      <c r="C26" s="35"/>
      <c r="D26" s="29"/>
      <c r="E26" s="29"/>
      <c r="F26" s="29"/>
      <c r="G26" s="30"/>
      <c r="H26" s="29"/>
      <c r="I26" s="29"/>
      <c r="J26" s="29"/>
      <c r="K26" s="29"/>
      <c r="L26" s="30"/>
      <c r="M26" s="29"/>
      <c r="N26" s="29"/>
      <c r="O26" s="30"/>
      <c r="P26" s="29"/>
      <c r="Q26" s="29"/>
      <c r="R26" s="29"/>
      <c r="S26" s="30"/>
    </row>
    <row r="27" spans="1:19" x14ac:dyDescent="0.25">
      <c r="A27" s="37" t="s">
        <v>41</v>
      </c>
      <c r="B27" s="63" t="s">
        <v>42</v>
      </c>
      <c r="C27" s="58" t="s">
        <v>59</v>
      </c>
      <c r="D27" s="10"/>
      <c r="E27" s="10"/>
      <c r="F27" s="10"/>
      <c r="G27" s="14"/>
      <c r="H27" s="10"/>
      <c r="I27" s="10"/>
      <c r="J27" s="10"/>
      <c r="K27" s="10"/>
      <c r="L27" s="14"/>
      <c r="M27" s="10"/>
      <c r="N27" s="10"/>
      <c r="O27" s="14"/>
      <c r="P27" s="10"/>
      <c r="Q27" s="10"/>
      <c r="R27" s="10"/>
      <c r="S27" s="14"/>
    </row>
    <row r="28" spans="1:19" x14ac:dyDescent="0.25">
      <c r="A28" s="29"/>
      <c r="B28" s="29"/>
      <c r="C28" s="35"/>
      <c r="D28" s="29"/>
      <c r="E28" s="29"/>
      <c r="F28" s="29"/>
      <c r="G28" s="30"/>
      <c r="H28" s="29"/>
      <c r="I28" s="29"/>
      <c r="J28" s="29"/>
      <c r="K28" s="29"/>
      <c r="L28" s="30"/>
      <c r="M28" s="29"/>
      <c r="N28" s="29"/>
      <c r="O28" s="30"/>
      <c r="P28" s="29"/>
      <c r="Q28" s="29"/>
      <c r="R28" s="29"/>
      <c r="S28" s="30"/>
    </row>
    <row r="29" spans="1:19" x14ac:dyDescent="0.25">
      <c r="A29" s="37" t="s">
        <v>41</v>
      </c>
      <c r="B29" s="38" t="s">
        <v>43</v>
      </c>
      <c r="C29" s="58" t="s">
        <v>58</v>
      </c>
      <c r="D29" s="10"/>
      <c r="E29" s="10"/>
      <c r="F29" s="10"/>
      <c r="G29" s="14"/>
      <c r="H29" s="10"/>
      <c r="I29" s="10"/>
      <c r="J29" s="10"/>
      <c r="K29" s="10"/>
      <c r="L29" s="14"/>
      <c r="M29" s="10"/>
      <c r="N29" s="10"/>
      <c r="O29" s="14"/>
      <c r="P29" s="10"/>
      <c r="Q29" s="10"/>
      <c r="R29" s="10"/>
      <c r="S29" s="14"/>
    </row>
    <row r="30" spans="1:19" x14ac:dyDescent="0.25">
      <c r="A30" s="29"/>
      <c r="B30" s="29"/>
      <c r="C30" s="35"/>
      <c r="D30" s="29"/>
      <c r="E30" s="29"/>
      <c r="F30" s="29"/>
      <c r="G30" s="30"/>
      <c r="H30" s="29"/>
      <c r="I30" s="29"/>
      <c r="J30" s="29"/>
      <c r="K30" s="29"/>
      <c r="L30" s="30"/>
      <c r="M30" s="29"/>
      <c r="N30" s="29"/>
      <c r="O30" s="30"/>
      <c r="P30" s="29"/>
      <c r="Q30" s="29"/>
      <c r="R30" s="29"/>
      <c r="S30" s="30"/>
    </row>
    <row r="31" spans="1:19" x14ac:dyDescent="0.25">
      <c r="A31" s="37" t="s">
        <v>47</v>
      </c>
      <c r="B31" s="38" t="s">
        <v>50</v>
      </c>
      <c r="C31" s="62" t="s">
        <v>51</v>
      </c>
      <c r="D31" s="33"/>
      <c r="E31" s="33"/>
      <c r="F31" s="33"/>
      <c r="G31" s="25"/>
      <c r="H31" s="33"/>
      <c r="I31" s="33"/>
      <c r="J31" s="33"/>
      <c r="K31" s="33"/>
      <c r="L31" s="25"/>
      <c r="M31" s="33"/>
      <c r="N31" s="33"/>
      <c r="O31" s="25"/>
      <c r="P31" s="33"/>
      <c r="Q31" s="33"/>
      <c r="R31" s="33"/>
      <c r="S31" s="25"/>
    </row>
    <row r="32" spans="1:19" x14ac:dyDescent="0.25">
      <c r="A32" s="38"/>
      <c r="B32" s="27"/>
      <c r="C32" s="41"/>
      <c r="D32" s="29"/>
      <c r="E32" s="29"/>
      <c r="F32" s="29"/>
      <c r="G32" s="30"/>
      <c r="H32" s="29"/>
      <c r="I32" s="29"/>
      <c r="J32" s="29"/>
      <c r="K32" s="29"/>
      <c r="L32" s="30"/>
      <c r="M32" s="29"/>
      <c r="N32" s="29"/>
      <c r="O32" s="30"/>
      <c r="P32" s="29"/>
      <c r="Q32" s="29"/>
      <c r="R32" s="29"/>
      <c r="S32" s="30"/>
    </row>
    <row r="33" spans="1:19" x14ac:dyDescent="0.25">
      <c r="A33" s="37" t="s">
        <v>48</v>
      </c>
      <c r="B33" s="38" t="s">
        <v>49</v>
      </c>
      <c r="C33" s="62" t="s">
        <v>52</v>
      </c>
      <c r="D33" s="10"/>
      <c r="E33" s="10"/>
      <c r="F33" s="10"/>
      <c r="G33" s="14"/>
      <c r="H33" s="10"/>
      <c r="I33" s="10"/>
      <c r="J33" s="10"/>
      <c r="K33" s="10"/>
      <c r="L33" s="14"/>
      <c r="M33" s="10"/>
      <c r="N33" s="10"/>
      <c r="O33" s="14"/>
      <c r="P33" s="10"/>
      <c r="Q33" s="10"/>
      <c r="R33" s="10"/>
      <c r="S33" s="14"/>
    </row>
    <row r="34" spans="1:19" x14ac:dyDescent="0.25">
      <c r="A34" s="29"/>
      <c r="B34" s="29"/>
      <c r="C34" s="35"/>
      <c r="D34" s="10"/>
      <c r="E34" s="10"/>
      <c r="F34" s="10"/>
      <c r="G34" s="14"/>
      <c r="H34" s="10"/>
      <c r="I34" s="10"/>
      <c r="J34" s="10"/>
      <c r="K34" s="10"/>
      <c r="L34" s="14"/>
      <c r="M34" s="10"/>
      <c r="N34" s="10"/>
      <c r="O34" s="14"/>
      <c r="P34" s="10"/>
      <c r="Q34" s="10"/>
      <c r="R34" s="10"/>
      <c r="S34" s="14"/>
    </row>
    <row r="35" spans="1:19" x14ac:dyDescent="0.25">
      <c r="A35" s="37" t="s">
        <v>48</v>
      </c>
      <c r="B35" s="38" t="s">
        <v>53</v>
      </c>
      <c r="C35" s="42" t="s">
        <v>54</v>
      </c>
      <c r="D35" s="43"/>
      <c r="E35" s="43"/>
      <c r="F35" s="43"/>
      <c r="G35" s="44"/>
      <c r="H35" s="43"/>
      <c r="I35" s="43"/>
      <c r="J35" s="43"/>
      <c r="K35" s="43"/>
      <c r="L35" s="44"/>
      <c r="M35" s="43"/>
      <c r="N35" s="43"/>
      <c r="O35" s="44"/>
      <c r="P35" s="43"/>
      <c r="Q35" s="43"/>
      <c r="R35" s="43"/>
      <c r="S35" s="44"/>
    </row>
    <row r="36" spans="1:19" x14ac:dyDescent="0.25">
      <c r="A36" s="29"/>
      <c r="B36" s="29"/>
      <c r="C36" s="35"/>
      <c r="D36" s="29"/>
      <c r="E36" s="29"/>
      <c r="F36" s="29"/>
      <c r="G36" s="30"/>
      <c r="H36" s="29"/>
      <c r="I36" s="29"/>
      <c r="J36" s="29"/>
      <c r="K36" s="29"/>
      <c r="L36" s="30"/>
      <c r="M36" s="29"/>
      <c r="N36" s="29"/>
      <c r="O36" s="30"/>
      <c r="P36" s="29"/>
      <c r="Q36" s="29"/>
      <c r="R36" s="29"/>
      <c r="S36" s="30"/>
    </row>
    <row r="37" spans="1:19" ht="15.75" thickBot="1" x14ac:dyDescent="0.3">
      <c r="A37" s="4"/>
      <c r="B37" s="4"/>
      <c r="C37" s="45"/>
      <c r="D37" s="46"/>
      <c r="E37" s="46"/>
      <c r="F37" s="46"/>
      <c r="G37" s="47"/>
      <c r="H37" s="46"/>
      <c r="I37" s="46"/>
      <c r="J37" s="46"/>
      <c r="K37" s="46"/>
      <c r="L37" s="47"/>
      <c r="M37" s="46"/>
      <c r="N37" s="46"/>
      <c r="O37" s="47"/>
      <c r="P37" s="46"/>
      <c r="Q37" s="46"/>
      <c r="R37" s="46"/>
      <c r="S37" s="47"/>
    </row>
    <row r="38" spans="1:19" x14ac:dyDescent="0.25">
      <c r="A38" s="4"/>
      <c r="B38" s="4"/>
      <c r="C38" s="75" t="s">
        <v>78</v>
      </c>
      <c r="D38" s="49">
        <f>D5+D7+D9+D11+D13+D15+D17+D19+D21+D23+D25+D27+D29+D31+D33+D35</f>
        <v>307348</v>
      </c>
      <c r="E38" s="49">
        <f t="shared" ref="E38:F38" si="2">E5+E7+E9+E11+E13+E15+E17+E19+E21+E23+E25+E27+E29+E31+E33+E35</f>
        <v>26502</v>
      </c>
      <c r="F38" s="49">
        <f t="shared" si="2"/>
        <v>0</v>
      </c>
      <c r="G38" s="76">
        <f>SUM(D38:F38)</f>
        <v>333850</v>
      </c>
      <c r="H38" s="49">
        <f>H5+H7+H9+H11+H13+H15+H17+H19+H21+H23+H25+H27+H29+H31+H33+H35</f>
        <v>81718</v>
      </c>
      <c r="I38" s="49">
        <f t="shared" ref="I38:K38" si="3">I5+I7+I9+I11+I13+I15+I17+I19+I21+I23+I25+I27+I29+I31+I33+I35</f>
        <v>120054</v>
      </c>
      <c r="J38" s="49">
        <f t="shared" si="3"/>
        <v>30916</v>
      </c>
      <c r="K38" s="49">
        <f t="shared" si="3"/>
        <v>8932</v>
      </c>
      <c r="L38" s="50">
        <f>SUM(H38:K38)</f>
        <v>241620</v>
      </c>
      <c r="M38" s="49">
        <f t="shared" ref="M38:N38" si="4">M5+M7+M9+M11+M13+M15+M17+M19+M21+M23+M25+M27+M29+M31+M33+M35</f>
        <v>28543.5</v>
      </c>
      <c r="N38" s="49">
        <f t="shared" si="4"/>
        <v>3000</v>
      </c>
      <c r="O38" s="50">
        <f>SUM(M38:N38)</f>
        <v>31543.5</v>
      </c>
      <c r="P38" s="49">
        <f t="shared" ref="P38:R38" si="5">P5+P7+P9+P11+P13+P15+P17+P19+P21+P23+P25+P27+P29+P31+P33+P35</f>
        <v>90324</v>
      </c>
      <c r="Q38" s="49">
        <f t="shared" si="5"/>
        <v>40718</v>
      </c>
      <c r="R38" s="49">
        <f t="shared" si="5"/>
        <v>50430</v>
      </c>
      <c r="S38" s="50">
        <f>SUM(P38:R38)</f>
        <v>181472</v>
      </c>
    </row>
    <row r="39" spans="1:19" ht="15.75" thickBot="1" x14ac:dyDescent="0.3">
      <c r="A39" s="4"/>
      <c r="B39" s="4"/>
      <c r="C39" s="51" t="s">
        <v>5</v>
      </c>
      <c r="D39" s="52">
        <f>D6+D8+D10+D12+D14+D16+D18+D20+D22+D24+D26+D28+D30+D32+D34+D36</f>
        <v>246878</v>
      </c>
      <c r="E39" s="52">
        <f t="shared" ref="E39:F39" si="6">E6+E8+E10+E12+E14+E16+E18+E20+E22+E24+E26+E28+E30+E32+E34+E36</f>
        <v>34123</v>
      </c>
      <c r="F39" s="52">
        <f t="shared" si="6"/>
        <v>1412.5</v>
      </c>
      <c r="G39" s="53">
        <f>SUM(D39:F39)</f>
        <v>282413.5</v>
      </c>
      <c r="H39" s="52">
        <f>H6+H8+H10+H12+H14+H16+H18+H20+H22+H24+H26+H28+H30+H32+H34+H36</f>
        <v>201470.8</v>
      </c>
      <c r="I39" s="52">
        <f t="shared" ref="I39:K39" si="7">I6+I8+I10+I12+I14+I16+I18+I20+I22+I24+I26+I28+I30+I32+I34+I36</f>
        <v>242019</v>
      </c>
      <c r="J39" s="52">
        <f t="shared" si="7"/>
        <v>72943.5</v>
      </c>
      <c r="K39" s="52">
        <f t="shared" si="7"/>
        <v>39450</v>
      </c>
      <c r="L39" s="53">
        <f>SUM(H39:K39)</f>
        <v>555883.30000000005</v>
      </c>
      <c r="M39" s="52">
        <f t="shared" ref="M39:N39" si="8">M6+M8+M10+M12+M14+M16+M18+M20+M22+M24+M26+M28+M30+M32+M34+M36</f>
        <v>50000</v>
      </c>
      <c r="N39" s="52">
        <f t="shared" si="8"/>
        <v>6800</v>
      </c>
      <c r="O39" s="53">
        <f>SUM(M39:N39)</f>
        <v>56800</v>
      </c>
      <c r="P39" s="52">
        <f t="shared" ref="P39:R39" si="9">P6+P8+P10+P12+P14+P16+P18+P20+P22+P24+P26+P28+P30+P32+P34+P36</f>
        <v>0</v>
      </c>
      <c r="Q39" s="52">
        <f t="shared" si="9"/>
        <v>81538</v>
      </c>
      <c r="R39" s="52">
        <f t="shared" si="9"/>
        <v>93263</v>
      </c>
      <c r="S39" s="53">
        <f>SUM(P39:R39)</f>
        <v>174801</v>
      </c>
    </row>
    <row r="40" spans="1:19" x14ac:dyDescent="0.25">
      <c r="A40" s="4"/>
      <c r="B40" s="4"/>
      <c r="C40" s="4"/>
      <c r="D40" s="4"/>
      <c r="E40" s="4"/>
      <c r="F40" s="4"/>
      <c r="G40" s="5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54"/>
      <c r="E41" s="54"/>
      <c r="F41" s="54"/>
      <c r="G41" s="54">
        <f>G38</f>
        <v>333850</v>
      </c>
      <c r="H41" s="54"/>
      <c r="I41" s="54"/>
      <c r="J41" s="54"/>
      <c r="K41" s="54"/>
      <c r="L41" s="54">
        <f>L38</f>
        <v>241620</v>
      </c>
      <c r="M41" s="4"/>
      <c r="N41" s="4"/>
      <c r="O41" s="54">
        <f>O38</f>
        <v>31543.5</v>
      </c>
      <c r="P41" s="55"/>
      <c r="Q41" s="55"/>
      <c r="R41" s="55"/>
      <c r="S41" s="54">
        <f>S38</f>
        <v>181472</v>
      </c>
    </row>
    <row r="42" spans="1:19" x14ac:dyDescent="0.25">
      <c r="A42" s="4"/>
      <c r="B42" s="4"/>
      <c r="C42" s="4"/>
      <c r="D42" s="56"/>
      <c r="E42" s="56"/>
      <c r="F42" s="56"/>
      <c r="G42" s="56">
        <f>G39</f>
        <v>282413.5</v>
      </c>
      <c r="H42" s="56"/>
      <c r="I42" s="56"/>
      <c r="J42" s="56"/>
      <c r="K42" s="56"/>
      <c r="L42" s="56">
        <f>L39</f>
        <v>555883.30000000005</v>
      </c>
      <c r="M42" s="56"/>
      <c r="N42" s="56"/>
      <c r="O42" s="56">
        <f>O39</f>
        <v>56800</v>
      </c>
      <c r="P42" s="4"/>
      <c r="Q42" s="4"/>
      <c r="R42" s="4"/>
      <c r="S42" s="56">
        <f>S39</f>
        <v>174801</v>
      </c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4"/>
      <c r="D44" s="56"/>
      <c r="E44" s="56"/>
      <c r="F44" s="56"/>
      <c r="G44" s="56"/>
      <c r="H44" s="56"/>
      <c r="I44" s="56"/>
      <c r="J44" s="56"/>
      <c r="K44" s="56"/>
      <c r="L44" s="4"/>
      <c r="M44" s="4"/>
      <c r="N44" s="4"/>
      <c r="O44" s="4"/>
      <c r="P44" s="4"/>
      <c r="Q44" s="4"/>
      <c r="R44" s="4"/>
      <c r="S44" s="56">
        <f>G42+L42+O42+S42</f>
        <v>1069897.8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6DD4-EA1D-4DEF-95DE-4EEB1BC067AF}">
  <dimension ref="A1:P44"/>
  <sheetViews>
    <sheetView workbookViewId="0">
      <selection activeCell="B2" sqref="B2"/>
    </sheetView>
  </sheetViews>
  <sheetFormatPr defaultRowHeight="15" x14ac:dyDescent="0.25"/>
  <cols>
    <col min="1" max="1" width="19.85546875" bestFit="1" customWidth="1"/>
    <col min="2" max="2" width="28.28515625" bestFit="1" customWidth="1"/>
    <col min="3" max="3" width="12" bestFit="1" customWidth="1"/>
    <col min="4" max="4" width="10.28515625" bestFit="1" customWidth="1"/>
    <col min="5" max="6" width="12.28515625" bestFit="1" customWidth="1"/>
    <col min="7" max="7" width="13.28515625" bestFit="1" customWidth="1"/>
    <col min="8" max="8" width="12.28515625" bestFit="1" customWidth="1"/>
    <col min="9" max="10" width="11.28515625" bestFit="1" customWidth="1"/>
    <col min="11" max="11" width="11.28515625" customWidth="1"/>
    <col min="12" max="13" width="12.28515625" bestFit="1" customWidth="1"/>
    <col min="14" max="15" width="11.28515625" bestFit="1" customWidth="1"/>
    <col min="16" max="16" width="12.28515625" bestFit="1" customWidth="1"/>
  </cols>
  <sheetData>
    <row r="1" spans="1:16" ht="27" thickBot="1" x14ac:dyDescent="0.45">
      <c r="A1" s="1" t="s">
        <v>13</v>
      </c>
      <c r="B1" s="2" t="s">
        <v>84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6.25" x14ac:dyDescent="0.4">
      <c r="A2" s="5"/>
      <c r="B2" s="6"/>
      <c r="C2" s="7"/>
      <c r="D2" s="8"/>
      <c r="E2" s="9" t="s">
        <v>0</v>
      </c>
      <c r="F2" s="8"/>
      <c r="G2" s="8"/>
      <c r="H2" s="9" t="s">
        <v>1</v>
      </c>
      <c r="I2" s="10"/>
      <c r="J2" s="10"/>
      <c r="K2" s="10"/>
      <c r="L2" s="9" t="s">
        <v>2</v>
      </c>
      <c r="M2" s="10"/>
      <c r="N2" s="10"/>
      <c r="O2" s="10"/>
      <c r="P2" s="9" t="s">
        <v>3</v>
      </c>
    </row>
    <row r="3" spans="1:16" x14ac:dyDescent="0.25">
      <c r="A3" s="11" t="s">
        <v>7</v>
      </c>
      <c r="B3" s="12" t="s">
        <v>6</v>
      </c>
      <c r="C3" s="13" t="s">
        <v>34</v>
      </c>
      <c r="D3" s="8"/>
      <c r="E3" s="9" t="s">
        <v>8</v>
      </c>
      <c r="F3" s="8"/>
      <c r="G3" s="8"/>
      <c r="H3" s="9" t="s">
        <v>8</v>
      </c>
      <c r="I3" s="14"/>
      <c r="J3" s="14"/>
      <c r="K3" s="14"/>
      <c r="L3" s="9" t="s">
        <v>8</v>
      </c>
      <c r="M3" s="14"/>
      <c r="N3" s="14"/>
      <c r="O3" s="14"/>
      <c r="P3" s="9" t="s">
        <v>8</v>
      </c>
    </row>
    <row r="4" spans="1:16" ht="15.75" thickBot="1" x14ac:dyDescent="0.3">
      <c r="A4" s="15"/>
      <c r="B4" s="16"/>
      <c r="C4" s="17"/>
      <c r="D4" s="18" t="s">
        <v>20</v>
      </c>
      <c r="E4" s="19"/>
      <c r="F4" s="18" t="s">
        <v>11</v>
      </c>
      <c r="G4" s="57" t="s">
        <v>18</v>
      </c>
      <c r="H4" s="20"/>
      <c r="I4" s="18" t="s">
        <v>11</v>
      </c>
      <c r="J4" s="18" t="s">
        <v>12</v>
      </c>
      <c r="K4" s="18" t="s">
        <v>20</v>
      </c>
      <c r="L4" s="20"/>
      <c r="M4" s="59" t="s">
        <v>83</v>
      </c>
      <c r="N4" s="57" t="s">
        <v>11</v>
      </c>
      <c r="O4" s="18" t="s">
        <v>20</v>
      </c>
      <c r="P4" s="20"/>
    </row>
    <row r="5" spans="1:16" x14ac:dyDescent="0.25">
      <c r="A5" s="60" t="s">
        <v>80</v>
      </c>
      <c r="B5" s="61" t="s">
        <v>79</v>
      </c>
      <c r="C5" s="62" t="s">
        <v>72</v>
      </c>
      <c r="D5" s="24">
        <v>4240</v>
      </c>
      <c r="E5" s="25">
        <f>SUM(D5)</f>
        <v>4240</v>
      </c>
      <c r="F5" s="24">
        <v>403</v>
      </c>
      <c r="G5" s="24"/>
      <c r="H5" s="25">
        <f>SUM(F5:G5)</f>
        <v>403</v>
      </c>
      <c r="I5" s="24"/>
      <c r="J5" s="24">
        <v>2950</v>
      </c>
      <c r="K5" s="24">
        <v>6031</v>
      </c>
      <c r="L5" s="25">
        <f>SUM(I5:K5)</f>
        <v>8981</v>
      </c>
      <c r="M5" s="24"/>
      <c r="N5" s="24">
        <v>34293</v>
      </c>
      <c r="O5" s="24"/>
      <c r="P5" s="25">
        <f>SUM(M5:O5)</f>
        <v>34293</v>
      </c>
    </row>
    <row r="6" spans="1:16" x14ac:dyDescent="0.25">
      <c r="A6" s="27"/>
      <c r="B6" s="27"/>
      <c r="C6" s="28"/>
      <c r="D6" s="64">
        <v>7820</v>
      </c>
      <c r="E6" s="65">
        <f>SUM(D6)</f>
        <v>7820</v>
      </c>
      <c r="F6" s="64">
        <v>900</v>
      </c>
      <c r="G6" s="64"/>
      <c r="H6" s="65">
        <f>SUM(F6:G6)</f>
        <v>900</v>
      </c>
      <c r="I6" s="64"/>
      <c r="J6" s="64">
        <v>5100</v>
      </c>
      <c r="K6" s="64">
        <v>11200</v>
      </c>
      <c r="L6" s="65">
        <f>SUM(I6:K6)</f>
        <v>16300</v>
      </c>
      <c r="M6" s="66"/>
      <c r="N6" s="66">
        <v>62300</v>
      </c>
      <c r="O6" s="66"/>
      <c r="P6" s="65">
        <f>SUM(M6:O6)</f>
        <v>62300</v>
      </c>
    </row>
    <row r="7" spans="1:16" x14ac:dyDescent="0.25">
      <c r="A7" s="60" t="s">
        <v>81</v>
      </c>
      <c r="B7" s="61" t="s">
        <v>82</v>
      </c>
      <c r="C7" s="58" t="s">
        <v>73</v>
      </c>
      <c r="D7" s="33"/>
      <c r="E7" s="25"/>
      <c r="F7" s="33"/>
      <c r="G7" s="33">
        <v>1003</v>
      </c>
      <c r="H7" s="25">
        <f>SUM(F7:G7)</f>
        <v>1003</v>
      </c>
      <c r="I7" s="10">
        <v>900</v>
      </c>
      <c r="J7" s="34"/>
      <c r="K7" s="34"/>
      <c r="L7" s="25">
        <f>SUM(I7:K7)</f>
        <v>900</v>
      </c>
      <c r="M7" s="10">
        <v>123</v>
      </c>
      <c r="N7" s="10"/>
      <c r="O7" s="10">
        <v>920</v>
      </c>
      <c r="P7" s="25">
        <f>SUM(M7:O7)</f>
        <v>1043</v>
      </c>
    </row>
    <row r="8" spans="1:16" x14ac:dyDescent="0.25">
      <c r="A8" s="29"/>
      <c r="B8" s="29"/>
      <c r="C8" s="35"/>
      <c r="D8" s="64"/>
      <c r="E8" s="65"/>
      <c r="F8" s="64"/>
      <c r="G8" s="64">
        <v>1993</v>
      </c>
      <c r="H8" s="65">
        <f>SUM(F8:G8)</f>
        <v>1993</v>
      </c>
      <c r="I8" s="64">
        <v>1800</v>
      </c>
      <c r="J8" s="64"/>
      <c r="K8" s="64"/>
      <c r="L8" s="65">
        <f>SUM(I8:K8)</f>
        <v>1800</v>
      </c>
      <c r="M8" s="66">
        <v>300</v>
      </c>
      <c r="N8" s="66"/>
      <c r="O8" s="66">
        <v>1930</v>
      </c>
      <c r="P8" s="65">
        <f>SUM(M8:O8)</f>
        <v>2230</v>
      </c>
    </row>
    <row r="9" spans="1:16" x14ac:dyDescent="0.25">
      <c r="A9" s="31"/>
      <c r="B9" s="38"/>
      <c r="C9" s="58"/>
      <c r="D9" s="10"/>
      <c r="E9" s="14"/>
      <c r="F9" s="10"/>
      <c r="G9" s="10"/>
      <c r="H9" s="25"/>
      <c r="I9" s="10"/>
      <c r="J9" s="10"/>
      <c r="K9" s="10"/>
      <c r="L9" s="14"/>
      <c r="M9" s="10"/>
      <c r="N9" s="10"/>
      <c r="O9" s="10"/>
      <c r="P9" s="25"/>
    </row>
    <row r="10" spans="1:16" x14ac:dyDescent="0.25">
      <c r="A10" s="29"/>
      <c r="B10" s="29"/>
      <c r="C10" s="35"/>
      <c r="D10" s="29"/>
      <c r="E10" s="30"/>
      <c r="F10" s="29"/>
      <c r="G10" s="29"/>
      <c r="H10" s="65"/>
      <c r="I10" s="29"/>
      <c r="J10" s="29"/>
      <c r="K10" s="29"/>
      <c r="L10" s="30"/>
      <c r="M10" s="29"/>
      <c r="N10" s="29"/>
      <c r="O10" s="64"/>
      <c r="P10" s="65"/>
    </row>
    <row r="11" spans="1:16" x14ac:dyDescent="0.25">
      <c r="A11" s="37"/>
      <c r="B11" s="38"/>
      <c r="C11" s="58"/>
      <c r="D11" s="10"/>
      <c r="E11" s="14"/>
      <c r="F11" s="10"/>
      <c r="G11" s="10"/>
      <c r="H11" s="25"/>
      <c r="I11" s="10"/>
      <c r="J11" s="10"/>
      <c r="K11" s="10"/>
      <c r="L11" s="14"/>
      <c r="M11" s="10"/>
      <c r="N11" s="10"/>
      <c r="O11" s="10"/>
      <c r="P11" s="14"/>
    </row>
    <row r="12" spans="1:16" x14ac:dyDescent="0.25">
      <c r="A12" s="29"/>
      <c r="B12" s="29"/>
      <c r="C12" s="35"/>
      <c r="D12" s="29"/>
      <c r="E12" s="30"/>
      <c r="F12" s="29"/>
      <c r="G12" s="29"/>
      <c r="H12" s="65"/>
      <c r="I12" s="29"/>
      <c r="J12" s="29"/>
      <c r="K12" s="29"/>
      <c r="L12" s="30"/>
      <c r="M12" s="29"/>
      <c r="N12" s="29"/>
      <c r="O12" s="29"/>
      <c r="P12" s="30"/>
    </row>
    <row r="13" spans="1:16" x14ac:dyDescent="0.25">
      <c r="A13" s="21"/>
      <c r="B13" s="22"/>
      <c r="C13" s="23"/>
      <c r="D13" s="33"/>
      <c r="E13" s="25"/>
      <c r="F13" s="33"/>
      <c r="G13" s="33"/>
      <c r="H13" s="25"/>
      <c r="I13" s="36"/>
      <c r="J13" s="36"/>
      <c r="K13" s="77"/>
      <c r="L13" s="26"/>
      <c r="M13" s="36"/>
      <c r="N13" s="36"/>
      <c r="O13" s="36"/>
      <c r="P13" s="25"/>
    </row>
    <row r="14" spans="1:16" x14ac:dyDescent="0.25">
      <c r="A14" s="27"/>
      <c r="B14" s="27"/>
      <c r="C14" s="28"/>
      <c r="D14" s="64"/>
      <c r="E14" s="65"/>
      <c r="F14" s="64"/>
      <c r="G14" s="64"/>
      <c r="H14" s="65"/>
      <c r="I14" s="67"/>
      <c r="J14" s="67"/>
      <c r="K14" s="67"/>
      <c r="L14" s="65"/>
      <c r="M14" s="67"/>
      <c r="N14" s="67"/>
      <c r="O14" s="67"/>
      <c r="P14" s="65"/>
    </row>
    <row r="15" spans="1:16" x14ac:dyDescent="0.25">
      <c r="A15" s="21"/>
      <c r="B15" s="68"/>
      <c r="C15" s="32"/>
      <c r="D15" s="33"/>
      <c r="E15" s="25"/>
      <c r="F15" s="33"/>
      <c r="G15" s="33"/>
      <c r="H15" s="25"/>
      <c r="I15" s="33"/>
      <c r="J15" s="24"/>
      <c r="K15" s="24"/>
      <c r="L15" s="26"/>
      <c r="M15" s="33"/>
      <c r="N15" s="33"/>
      <c r="O15" s="33"/>
      <c r="P15" s="25"/>
    </row>
    <row r="16" spans="1:16" x14ac:dyDescent="0.25">
      <c r="A16" s="29"/>
      <c r="B16" s="29"/>
      <c r="C16" s="35"/>
      <c r="D16" s="64"/>
      <c r="E16" s="65"/>
      <c r="F16" s="64"/>
      <c r="G16" s="64"/>
      <c r="H16" s="65"/>
      <c r="I16" s="64"/>
      <c r="J16" s="64"/>
      <c r="K16" s="64"/>
      <c r="L16" s="65"/>
      <c r="M16" s="64"/>
      <c r="N16" s="64"/>
      <c r="O16" s="64"/>
      <c r="P16" s="65"/>
    </row>
    <row r="17" spans="1:16" x14ac:dyDescent="0.25">
      <c r="A17" s="37"/>
      <c r="B17" s="38"/>
      <c r="C17" s="58"/>
      <c r="D17" s="33"/>
      <c r="E17" s="25"/>
      <c r="F17" s="33"/>
      <c r="G17" s="33"/>
      <c r="H17" s="25"/>
      <c r="I17" s="33"/>
      <c r="J17" s="24"/>
      <c r="K17" s="24"/>
      <c r="L17" s="26"/>
      <c r="M17" s="33"/>
      <c r="N17" s="33"/>
      <c r="O17" s="33"/>
      <c r="P17" s="25"/>
    </row>
    <row r="18" spans="1:16" x14ac:dyDescent="0.25">
      <c r="A18" s="29"/>
      <c r="B18" s="29"/>
      <c r="C18" s="35"/>
      <c r="D18" s="64"/>
      <c r="E18" s="65"/>
      <c r="F18" s="64"/>
      <c r="G18" s="64"/>
      <c r="H18" s="65"/>
      <c r="I18" s="64"/>
      <c r="J18" s="64"/>
      <c r="K18" s="64"/>
      <c r="L18" s="65"/>
      <c r="M18" s="64"/>
      <c r="N18" s="64"/>
      <c r="O18" s="64"/>
      <c r="P18" s="65"/>
    </row>
    <row r="19" spans="1:16" x14ac:dyDescent="0.25">
      <c r="A19" s="37"/>
      <c r="B19" s="38"/>
      <c r="C19" s="58"/>
      <c r="D19" s="33"/>
      <c r="E19" s="25"/>
      <c r="F19" s="33"/>
      <c r="G19" s="33"/>
      <c r="H19" s="25"/>
      <c r="I19" s="33"/>
      <c r="J19" s="33"/>
      <c r="K19" s="33"/>
      <c r="L19" s="25"/>
      <c r="M19" s="33"/>
      <c r="N19" s="33"/>
      <c r="O19" s="33"/>
      <c r="P19" s="25"/>
    </row>
    <row r="20" spans="1:16" x14ac:dyDescent="0.25">
      <c r="A20" s="29"/>
      <c r="B20" s="29"/>
      <c r="C20" s="35"/>
      <c r="D20" s="39"/>
      <c r="E20" s="40"/>
      <c r="F20" s="39"/>
      <c r="G20" s="39"/>
      <c r="H20" s="65"/>
      <c r="I20" s="39"/>
      <c r="J20" s="39"/>
      <c r="K20" s="39"/>
      <c r="L20" s="40"/>
      <c r="M20" s="39"/>
      <c r="N20" s="39"/>
      <c r="O20" s="39"/>
      <c r="P20" s="40"/>
    </row>
    <row r="21" spans="1:16" x14ac:dyDescent="0.25">
      <c r="A21" s="37"/>
      <c r="B21" s="38"/>
      <c r="C21" s="58"/>
      <c r="D21" s="10"/>
      <c r="E21" s="14"/>
      <c r="F21" s="10"/>
      <c r="G21" s="10"/>
      <c r="H21" s="25"/>
      <c r="I21" s="10"/>
      <c r="J21" s="10"/>
      <c r="K21" s="10"/>
      <c r="L21" s="14"/>
      <c r="M21" s="10"/>
      <c r="N21" s="10"/>
      <c r="O21" s="10"/>
      <c r="P21" s="14"/>
    </row>
    <row r="22" spans="1:16" x14ac:dyDescent="0.25">
      <c r="A22" s="29"/>
      <c r="B22" s="29"/>
      <c r="C22" s="35"/>
      <c r="D22" s="64"/>
      <c r="E22" s="65"/>
      <c r="F22" s="64"/>
      <c r="G22" s="64"/>
      <c r="H22" s="65"/>
      <c r="I22" s="64"/>
      <c r="J22" s="64"/>
      <c r="K22" s="64"/>
      <c r="L22" s="65"/>
      <c r="M22" s="64"/>
      <c r="N22" s="64"/>
      <c r="O22" s="64"/>
      <c r="P22" s="65"/>
    </row>
    <row r="23" spans="1:16" x14ac:dyDescent="0.25">
      <c r="A23" s="37"/>
      <c r="B23" s="38"/>
      <c r="C23" s="58"/>
      <c r="D23" s="10"/>
      <c r="E23" s="14"/>
      <c r="F23" s="10"/>
      <c r="G23" s="10"/>
      <c r="H23" s="14"/>
      <c r="I23" s="10"/>
      <c r="J23" s="10"/>
      <c r="K23" s="10"/>
      <c r="L23" s="14"/>
      <c r="M23" s="10"/>
      <c r="N23" s="10"/>
      <c r="O23" s="10"/>
      <c r="P23" s="14"/>
    </row>
    <row r="24" spans="1:16" x14ac:dyDescent="0.25">
      <c r="A24" s="27"/>
      <c r="B24" s="27"/>
      <c r="C24" s="28"/>
      <c r="D24" s="10"/>
      <c r="E24" s="14"/>
      <c r="F24" s="10"/>
      <c r="G24" s="10"/>
      <c r="H24" s="14"/>
      <c r="I24" s="10"/>
      <c r="J24" s="10"/>
      <c r="K24" s="10"/>
      <c r="L24" s="14"/>
      <c r="M24" s="10"/>
      <c r="N24" s="10"/>
      <c r="O24" s="10"/>
      <c r="P24" s="14"/>
    </row>
    <row r="25" spans="1:16" x14ac:dyDescent="0.25">
      <c r="A25" s="37"/>
      <c r="B25" s="38"/>
      <c r="C25" s="58"/>
      <c r="D25" s="10"/>
      <c r="E25" s="14"/>
      <c r="F25" s="10"/>
      <c r="G25" s="10"/>
      <c r="H25" s="14"/>
      <c r="I25" s="10"/>
      <c r="J25" s="10"/>
      <c r="K25" s="10"/>
      <c r="L25" s="14"/>
      <c r="M25" s="10"/>
      <c r="N25" s="10"/>
      <c r="O25" s="10"/>
      <c r="P25" s="14"/>
    </row>
    <row r="26" spans="1:16" x14ac:dyDescent="0.25">
      <c r="A26" s="29"/>
      <c r="B26" s="29"/>
      <c r="C26" s="35"/>
      <c r="D26" s="29"/>
      <c r="E26" s="30"/>
      <c r="F26" s="29"/>
      <c r="G26" s="29"/>
      <c r="H26" s="30"/>
      <c r="I26" s="29"/>
      <c r="J26" s="29"/>
      <c r="K26" s="29"/>
      <c r="L26" s="30"/>
      <c r="M26" s="29"/>
      <c r="N26" s="29"/>
      <c r="O26" s="29"/>
      <c r="P26" s="30"/>
    </row>
    <row r="27" spans="1:16" x14ac:dyDescent="0.25">
      <c r="A27" s="37"/>
      <c r="B27" s="63"/>
      <c r="C27" s="58"/>
      <c r="D27" s="10"/>
      <c r="E27" s="14"/>
      <c r="F27" s="10"/>
      <c r="G27" s="10"/>
      <c r="H27" s="14"/>
      <c r="I27" s="10"/>
      <c r="J27" s="10"/>
      <c r="K27" s="10"/>
      <c r="L27" s="14"/>
      <c r="M27" s="10"/>
      <c r="N27" s="10"/>
      <c r="O27" s="10"/>
      <c r="P27" s="14"/>
    </row>
    <row r="28" spans="1:16" x14ac:dyDescent="0.25">
      <c r="A28" s="29"/>
      <c r="B28" s="29"/>
      <c r="C28" s="35"/>
      <c r="D28" s="29"/>
      <c r="E28" s="30"/>
      <c r="F28" s="29"/>
      <c r="G28" s="29"/>
      <c r="H28" s="30"/>
      <c r="I28" s="29"/>
      <c r="J28" s="29"/>
      <c r="K28" s="29"/>
      <c r="L28" s="30"/>
      <c r="M28" s="29"/>
      <c r="N28" s="29"/>
      <c r="O28" s="29"/>
      <c r="P28" s="30"/>
    </row>
    <row r="29" spans="1:16" x14ac:dyDescent="0.25">
      <c r="A29" s="37"/>
      <c r="B29" s="38"/>
      <c r="C29" s="58"/>
      <c r="D29" s="10"/>
      <c r="E29" s="14"/>
      <c r="F29" s="10"/>
      <c r="G29" s="10"/>
      <c r="H29" s="14"/>
      <c r="I29" s="10"/>
      <c r="J29" s="10"/>
      <c r="K29" s="10"/>
      <c r="L29" s="14"/>
      <c r="M29" s="10"/>
      <c r="N29" s="10"/>
      <c r="O29" s="10"/>
      <c r="P29" s="14"/>
    </row>
    <row r="30" spans="1:16" x14ac:dyDescent="0.25">
      <c r="A30" s="29"/>
      <c r="B30" s="29"/>
      <c r="C30" s="35"/>
      <c r="D30" s="29"/>
      <c r="E30" s="30"/>
      <c r="F30" s="29"/>
      <c r="G30" s="29"/>
      <c r="H30" s="30"/>
      <c r="I30" s="29"/>
      <c r="J30" s="29"/>
      <c r="K30" s="29"/>
      <c r="L30" s="30"/>
      <c r="M30" s="29"/>
      <c r="N30" s="29"/>
      <c r="O30" s="29"/>
      <c r="P30" s="30"/>
    </row>
    <row r="31" spans="1:16" x14ac:dyDescent="0.25">
      <c r="A31" s="37"/>
      <c r="B31" s="38"/>
      <c r="C31" s="62"/>
      <c r="D31" s="33"/>
      <c r="E31" s="25"/>
      <c r="F31" s="33"/>
      <c r="G31" s="33"/>
      <c r="H31" s="25"/>
      <c r="I31" s="33"/>
      <c r="J31" s="33"/>
      <c r="K31" s="33"/>
      <c r="L31" s="25"/>
      <c r="M31" s="33"/>
      <c r="N31" s="33"/>
      <c r="O31" s="33"/>
      <c r="P31" s="25"/>
    </row>
    <row r="32" spans="1:16" x14ac:dyDescent="0.25">
      <c r="A32" s="38"/>
      <c r="B32" s="27"/>
      <c r="C32" s="41"/>
      <c r="D32" s="29"/>
      <c r="E32" s="30"/>
      <c r="F32" s="29"/>
      <c r="G32" s="29"/>
      <c r="H32" s="30"/>
      <c r="I32" s="29"/>
      <c r="J32" s="29"/>
      <c r="K32" s="29"/>
      <c r="L32" s="30"/>
      <c r="M32" s="29"/>
      <c r="N32" s="29"/>
      <c r="O32" s="29"/>
      <c r="P32" s="30"/>
    </row>
    <row r="33" spans="1:16" x14ac:dyDescent="0.25">
      <c r="A33" s="37"/>
      <c r="B33" s="38"/>
      <c r="C33" s="62"/>
      <c r="D33" s="10"/>
      <c r="E33" s="14"/>
      <c r="F33" s="10"/>
      <c r="G33" s="10"/>
      <c r="H33" s="14"/>
      <c r="I33" s="10"/>
      <c r="J33" s="10"/>
      <c r="K33" s="10"/>
      <c r="L33" s="14"/>
      <c r="M33" s="10"/>
      <c r="N33" s="10"/>
      <c r="O33" s="10"/>
      <c r="P33" s="14"/>
    </row>
    <row r="34" spans="1:16" x14ac:dyDescent="0.25">
      <c r="A34" s="29"/>
      <c r="B34" s="29"/>
      <c r="C34" s="35"/>
      <c r="D34" s="10"/>
      <c r="E34" s="14"/>
      <c r="F34" s="10"/>
      <c r="G34" s="10"/>
      <c r="H34" s="14"/>
      <c r="I34" s="10"/>
      <c r="J34" s="10"/>
      <c r="K34" s="10"/>
      <c r="L34" s="14"/>
      <c r="M34" s="10"/>
      <c r="N34" s="10"/>
      <c r="O34" s="10"/>
      <c r="P34" s="14"/>
    </row>
    <row r="35" spans="1:16" x14ac:dyDescent="0.25">
      <c r="A35" s="37"/>
      <c r="B35" s="38"/>
      <c r="C35" s="42"/>
      <c r="D35" s="43"/>
      <c r="E35" s="44"/>
      <c r="F35" s="43"/>
      <c r="G35" s="43"/>
      <c r="H35" s="44"/>
      <c r="I35" s="43"/>
      <c r="J35" s="43"/>
      <c r="K35" s="43"/>
      <c r="L35" s="44"/>
      <c r="M35" s="43"/>
      <c r="N35" s="43"/>
      <c r="O35" s="43"/>
      <c r="P35" s="44"/>
    </row>
    <row r="36" spans="1:16" x14ac:dyDescent="0.25">
      <c r="A36" s="29"/>
      <c r="B36" s="29"/>
      <c r="C36" s="35"/>
      <c r="D36" s="29"/>
      <c r="E36" s="30"/>
      <c r="F36" s="29"/>
      <c r="G36" s="29"/>
      <c r="H36" s="30"/>
      <c r="I36" s="29"/>
      <c r="J36" s="29"/>
      <c r="K36" s="29"/>
      <c r="L36" s="30"/>
      <c r="M36" s="29"/>
      <c r="N36" s="29"/>
      <c r="O36" s="29"/>
      <c r="P36" s="30"/>
    </row>
    <row r="37" spans="1:16" ht="15.75" thickBot="1" x14ac:dyDescent="0.3">
      <c r="A37" s="4"/>
      <c r="B37" s="4"/>
      <c r="C37" s="45"/>
      <c r="D37" s="46"/>
      <c r="E37" s="47"/>
      <c r="F37" s="46"/>
      <c r="G37" s="46"/>
      <c r="H37" s="47"/>
      <c r="I37" s="46"/>
      <c r="J37" s="46"/>
      <c r="K37" s="46"/>
      <c r="L37" s="47"/>
      <c r="M37" s="46"/>
      <c r="N37" s="46"/>
      <c r="O37" s="46"/>
      <c r="P37" s="47"/>
    </row>
    <row r="38" spans="1:16" x14ac:dyDescent="0.25">
      <c r="A38" s="4"/>
      <c r="B38" s="4"/>
      <c r="C38" s="48" t="s">
        <v>4</v>
      </c>
      <c r="D38" s="49">
        <f>D5+D7+D9+D11+D13+D15+D17+D19+D21+D23+D25+D27+D29+D31+D33+D35</f>
        <v>4240</v>
      </c>
      <c r="E38" s="50">
        <f>SUM(D38)</f>
        <v>4240</v>
      </c>
      <c r="F38" s="49">
        <f>F5+F7+F9+F11+F13+F15+F17+F19+F21+F23+F25+F27+F29+F31+F33+F35</f>
        <v>403</v>
      </c>
      <c r="G38" s="49">
        <f>G5+G7+G9+G11+G13+G15+G17+G19+G21+G23+G25+G27+G29+G31+G33+G35</f>
        <v>1003</v>
      </c>
      <c r="H38" s="50">
        <f>SUM(F38:G38)</f>
        <v>1406</v>
      </c>
      <c r="I38" s="49">
        <f t="shared" ref="I38:K39" si="0">I5+I7+I9+I11+I13+I15+I17+I19+I21+I23+I25+I27+I29+I31+I33+I35</f>
        <v>900</v>
      </c>
      <c r="J38" s="49">
        <f t="shared" si="0"/>
        <v>2950</v>
      </c>
      <c r="K38" s="49">
        <f t="shared" si="0"/>
        <v>6031</v>
      </c>
      <c r="L38" s="50">
        <f>SUM(I38:K38)</f>
        <v>9881</v>
      </c>
      <c r="M38" s="49">
        <f t="shared" ref="M38:O39" si="1">M5+M7+M9+M11+M13+M15+M17+M19+M21+M23+M25+M27+M29+M31+M33+M35</f>
        <v>123</v>
      </c>
      <c r="N38" s="49">
        <f t="shared" si="1"/>
        <v>34293</v>
      </c>
      <c r="O38" s="49">
        <f t="shared" si="1"/>
        <v>920</v>
      </c>
      <c r="P38" s="50">
        <f>SUM(M38:O38)</f>
        <v>35336</v>
      </c>
    </row>
    <row r="39" spans="1:16" ht="15.75" thickBot="1" x14ac:dyDescent="0.3">
      <c r="A39" s="4"/>
      <c r="B39" s="4"/>
      <c r="C39" s="51" t="s">
        <v>5</v>
      </c>
      <c r="D39" s="52">
        <f>D6+D8+D10+D12+D14+D16+D18+D20+D22+D24+D26+D28+D30+D32+D34+D36</f>
        <v>7820</v>
      </c>
      <c r="E39" s="53">
        <f>SUM(D39)</f>
        <v>7820</v>
      </c>
      <c r="F39" s="52">
        <f>F6+F8+F10+F12+F14+F16+F18+F20+F22+F24+F26+F28+F30+F32+F34+F36</f>
        <v>900</v>
      </c>
      <c r="G39" s="52">
        <f>G6+G8+G10+G12+G14+G16+G18+G20+G22+G24+G26+G28+G30+G32+G34+G36</f>
        <v>1993</v>
      </c>
      <c r="H39" s="53">
        <f>SUM(F39:G39)</f>
        <v>2893</v>
      </c>
      <c r="I39" s="52">
        <f t="shared" si="0"/>
        <v>1800</v>
      </c>
      <c r="J39" s="52">
        <f t="shared" si="0"/>
        <v>5100</v>
      </c>
      <c r="K39" s="52">
        <f t="shared" si="0"/>
        <v>11200</v>
      </c>
      <c r="L39" s="53">
        <f>SUM(I39:K39)</f>
        <v>18100</v>
      </c>
      <c r="M39" s="52">
        <f t="shared" si="1"/>
        <v>300</v>
      </c>
      <c r="N39" s="52">
        <f t="shared" si="1"/>
        <v>62300</v>
      </c>
      <c r="O39" s="52">
        <f t="shared" si="1"/>
        <v>1930</v>
      </c>
      <c r="P39" s="53">
        <f>SUM(M39:O39)</f>
        <v>64530</v>
      </c>
    </row>
    <row r="40" spans="1:16" x14ac:dyDescent="0.25">
      <c r="A40" s="4"/>
      <c r="B40" s="4"/>
      <c r="C40" s="4"/>
      <c r="D40" s="4"/>
      <c r="E40" s="5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4"/>
      <c r="B41" s="4"/>
      <c r="C41" s="4"/>
      <c r="D41" s="54"/>
      <c r="E41" s="54">
        <f>E38</f>
        <v>4240</v>
      </c>
      <c r="F41" s="54"/>
      <c r="G41" s="54"/>
      <c r="H41" s="54">
        <f>H38</f>
        <v>1406</v>
      </c>
      <c r="I41" s="4"/>
      <c r="J41" s="4"/>
      <c r="K41" s="4"/>
      <c r="L41" s="54">
        <f>L38</f>
        <v>9881</v>
      </c>
      <c r="M41" s="55"/>
      <c r="N41" s="55"/>
      <c r="O41" s="55"/>
      <c r="P41" s="54">
        <f>P38</f>
        <v>35336</v>
      </c>
    </row>
    <row r="42" spans="1:16" x14ac:dyDescent="0.25">
      <c r="A42" s="4"/>
      <c r="B42" s="4"/>
      <c r="C42" s="4"/>
      <c r="D42" s="56"/>
      <c r="E42" s="56">
        <f>E39</f>
        <v>7820</v>
      </c>
      <c r="F42" s="56"/>
      <c r="G42" s="56"/>
      <c r="H42" s="56">
        <f>H39</f>
        <v>2893</v>
      </c>
      <c r="I42" s="56"/>
      <c r="J42" s="56"/>
      <c r="K42" s="56"/>
      <c r="L42" s="56">
        <f>L39</f>
        <v>18100</v>
      </c>
      <c r="M42" s="4"/>
      <c r="N42" s="4"/>
      <c r="O42" s="4"/>
      <c r="P42" s="56">
        <f>P39</f>
        <v>64530</v>
      </c>
    </row>
    <row r="43" spans="1:1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5">
      <c r="A44" s="4"/>
      <c r="B44" s="4"/>
      <c r="C44" s="4"/>
      <c r="D44" s="56"/>
      <c r="E44" s="56"/>
      <c r="F44" s="56"/>
      <c r="G44" s="56"/>
      <c r="H44" s="4"/>
      <c r="I44" s="4"/>
      <c r="J44" s="4"/>
      <c r="K44" s="4"/>
      <c r="L44" s="4"/>
      <c r="M44" s="4"/>
      <c r="N44" s="4"/>
      <c r="O44" s="4"/>
      <c r="P44" s="56">
        <f>E42+H42+L42+P42</f>
        <v>93343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99D6-9A56-4A89-AB63-591FC9156820}">
  <dimension ref="A1:S44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  <col min="3" max="3" width="12" bestFit="1" customWidth="1"/>
    <col min="4" max="4" width="12.28515625" bestFit="1" customWidth="1"/>
    <col min="5" max="5" width="11.28515625" bestFit="1" customWidth="1"/>
    <col min="6" max="6" width="10.28515625" bestFit="1" customWidth="1"/>
    <col min="7" max="9" width="12.28515625" bestFit="1" customWidth="1"/>
    <col min="10" max="11" width="11.28515625" bestFit="1" customWidth="1"/>
    <col min="12" max="12" width="12.28515625" bestFit="1" customWidth="1"/>
    <col min="13" max="14" width="11.28515625" bestFit="1" customWidth="1"/>
    <col min="15" max="16" width="12.28515625" bestFit="1" customWidth="1"/>
    <col min="17" max="18" width="11.28515625" bestFit="1" customWidth="1"/>
    <col min="19" max="19" width="12.28515625" bestFit="1" customWidth="1"/>
  </cols>
  <sheetData>
    <row r="1" spans="1:19" ht="27" thickBot="1" x14ac:dyDescent="0.45">
      <c r="A1" s="1" t="s">
        <v>13</v>
      </c>
      <c r="B1" s="2" t="s">
        <v>66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6.25" x14ac:dyDescent="0.4">
      <c r="A2" s="5"/>
      <c r="B2" s="6"/>
      <c r="C2" s="7"/>
      <c r="D2" s="8"/>
      <c r="E2" s="8"/>
      <c r="F2" s="8"/>
      <c r="G2" s="9" t="s">
        <v>0</v>
      </c>
      <c r="H2" s="8"/>
      <c r="I2" s="8"/>
      <c r="J2" s="8"/>
      <c r="K2" s="8"/>
      <c r="L2" s="9" t="s">
        <v>1</v>
      </c>
      <c r="M2" s="10"/>
      <c r="N2" s="10"/>
      <c r="O2" s="9" t="s">
        <v>2</v>
      </c>
      <c r="P2" s="10"/>
      <c r="Q2" s="10"/>
      <c r="R2" s="10"/>
      <c r="S2" s="9" t="s">
        <v>3</v>
      </c>
    </row>
    <row r="3" spans="1:19" x14ac:dyDescent="0.25">
      <c r="A3" s="11" t="s">
        <v>7</v>
      </c>
      <c r="B3" s="12" t="s">
        <v>6</v>
      </c>
      <c r="C3" s="13" t="s">
        <v>34</v>
      </c>
      <c r="D3" s="8"/>
      <c r="E3" s="8"/>
      <c r="F3" s="8"/>
      <c r="G3" s="9" t="s">
        <v>8</v>
      </c>
      <c r="H3" s="8"/>
      <c r="I3" s="8"/>
      <c r="J3" s="8"/>
      <c r="K3" s="8"/>
      <c r="L3" s="9" t="s">
        <v>8</v>
      </c>
      <c r="M3" s="14"/>
      <c r="N3" s="14"/>
      <c r="O3" s="9" t="s">
        <v>8</v>
      </c>
      <c r="P3" s="14"/>
      <c r="Q3" s="14"/>
      <c r="R3" s="14"/>
      <c r="S3" s="9" t="s">
        <v>8</v>
      </c>
    </row>
    <row r="4" spans="1:19" ht="27" thickBot="1" x14ac:dyDescent="0.3">
      <c r="A4" s="15"/>
      <c r="B4" s="16"/>
      <c r="C4" s="17"/>
      <c r="D4" s="18" t="s">
        <v>11</v>
      </c>
      <c r="E4" s="18" t="s">
        <v>12</v>
      </c>
      <c r="F4" s="18" t="s">
        <v>20</v>
      </c>
      <c r="G4" s="19"/>
      <c r="H4" s="18" t="s">
        <v>11</v>
      </c>
      <c r="I4" s="18" t="s">
        <v>12</v>
      </c>
      <c r="J4" s="57" t="s">
        <v>19</v>
      </c>
      <c r="K4" s="18" t="s">
        <v>20</v>
      </c>
      <c r="L4" s="20"/>
      <c r="M4" s="18" t="s">
        <v>12</v>
      </c>
      <c r="N4" s="18" t="s">
        <v>20</v>
      </c>
      <c r="O4" s="20"/>
      <c r="P4" s="59" t="s">
        <v>27</v>
      </c>
      <c r="Q4" s="57" t="s">
        <v>19</v>
      </c>
      <c r="R4" s="18" t="s">
        <v>20</v>
      </c>
      <c r="S4" s="20"/>
    </row>
    <row r="5" spans="1:19" x14ac:dyDescent="0.25">
      <c r="A5" s="60" t="s">
        <v>68</v>
      </c>
      <c r="B5" s="61" t="s">
        <v>67</v>
      </c>
      <c r="C5" s="62" t="s">
        <v>72</v>
      </c>
      <c r="D5" s="24">
        <v>97916</v>
      </c>
      <c r="E5" s="24"/>
      <c r="F5" s="24">
        <v>0</v>
      </c>
      <c r="G5" s="25">
        <f>SUM(D5:F5)</f>
        <v>97916</v>
      </c>
      <c r="H5" s="24"/>
      <c r="I5" s="24"/>
      <c r="J5" s="24">
        <v>992</v>
      </c>
      <c r="K5" s="24">
        <v>3000</v>
      </c>
      <c r="L5" s="25">
        <f>SUM(H5:K5)</f>
        <v>3992</v>
      </c>
      <c r="M5" s="24"/>
      <c r="N5" s="24"/>
      <c r="O5" s="26"/>
      <c r="P5" s="24"/>
      <c r="Q5" s="24">
        <v>34293</v>
      </c>
      <c r="R5" s="24"/>
      <c r="S5" s="25">
        <f>SUM(P5:R5)</f>
        <v>34293</v>
      </c>
    </row>
    <row r="6" spans="1:19" x14ac:dyDescent="0.25">
      <c r="A6" s="27"/>
      <c r="B6" s="27"/>
      <c r="C6" s="28"/>
      <c r="D6" s="64">
        <v>133685.5</v>
      </c>
      <c r="E6" s="64"/>
      <c r="F6" s="64">
        <v>1012.5</v>
      </c>
      <c r="G6" s="65">
        <f>SUM(D6:F6)</f>
        <v>134698</v>
      </c>
      <c r="H6" s="64"/>
      <c r="I6" s="64"/>
      <c r="J6" s="64">
        <v>2012.5</v>
      </c>
      <c r="K6" s="64">
        <v>6750</v>
      </c>
      <c r="L6" s="65">
        <f>SUM(H6:K6)</f>
        <v>8762.5</v>
      </c>
      <c r="M6" s="64"/>
      <c r="N6" s="64"/>
      <c r="O6" s="65"/>
      <c r="P6" s="66"/>
      <c r="Q6" s="66">
        <v>62300</v>
      </c>
      <c r="R6" s="66"/>
      <c r="S6" s="65">
        <f>SUM(P6:R6)</f>
        <v>62300</v>
      </c>
    </row>
    <row r="7" spans="1:19" x14ac:dyDescent="0.25">
      <c r="A7" s="60" t="s">
        <v>69</v>
      </c>
      <c r="B7" s="61" t="s">
        <v>67</v>
      </c>
      <c r="C7" s="58" t="s">
        <v>73</v>
      </c>
      <c r="D7" s="33">
        <v>195040</v>
      </c>
      <c r="E7" s="33"/>
      <c r="F7" s="33"/>
      <c r="G7" s="25">
        <f>SUM(D7:F7)</f>
        <v>195040</v>
      </c>
      <c r="H7" s="33"/>
      <c r="I7" s="33"/>
      <c r="J7" s="33">
        <v>1552</v>
      </c>
      <c r="K7" s="33">
        <v>3000</v>
      </c>
      <c r="L7" s="25">
        <f t="shared" ref="L7:L22" si="0">SUM(H7:K7)</f>
        <v>4552</v>
      </c>
      <c r="M7" s="10"/>
      <c r="N7" s="34"/>
      <c r="O7" s="26"/>
      <c r="P7" s="10"/>
      <c r="Q7" s="10"/>
      <c r="R7" s="10"/>
      <c r="S7" s="25"/>
    </row>
    <row r="8" spans="1:19" x14ac:dyDescent="0.25">
      <c r="A8" s="29"/>
      <c r="B8" s="29"/>
      <c r="C8" s="35"/>
      <c r="D8" s="64">
        <v>90371</v>
      </c>
      <c r="E8" s="64"/>
      <c r="F8" s="64"/>
      <c r="G8" s="65">
        <f>SUM(D8:F8)</f>
        <v>90371</v>
      </c>
      <c r="H8" s="64"/>
      <c r="I8" s="64"/>
      <c r="J8" s="64">
        <v>2107</v>
      </c>
      <c r="K8" s="64">
        <v>9000</v>
      </c>
      <c r="L8" s="65">
        <f t="shared" si="0"/>
        <v>11107</v>
      </c>
      <c r="M8" s="64"/>
      <c r="N8" s="64"/>
      <c r="O8" s="65"/>
      <c r="P8" s="66"/>
      <c r="Q8" s="66"/>
      <c r="R8" s="66"/>
      <c r="S8" s="65"/>
    </row>
    <row r="9" spans="1:19" x14ac:dyDescent="0.25">
      <c r="A9" s="31" t="s">
        <v>71</v>
      </c>
      <c r="B9" s="38" t="s">
        <v>70</v>
      </c>
      <c r="C9" s="58" t="s">
        <v>74</v>
      </c>
      <c r="D9" s="10"/>
      <c r="E9" s="10"/>
      <c r="F9" s="10"/>
      <c r="G9" s="14"/>
      <c r="H9" s="10"/>
      <c r="I9" s="10"/>
      <c r="J9" s="10"/>
      <c r="K9" s="10"/>
      <c r="L9" s="25"/>
      <c r="M9" s="10"/>
      <c r="N9" s="10"/>
      <c r="O9" s="14"/>
      <c r="P9" s="10"/>
      <c r="Q9" s="10"/>
      <c r="R9" s="10">
        <v>430</v>
      </c>
      <c r="S9" s="25">
        <f>SUM(P9:R9)</f>
        <v>430</v>
      </c>
    </row>
    <row r="10" spans="1:19" x14ac:dyDescent="0.25">
      <c r="A10" s="29"/>
      <c r="B10" s="29"/>
      <c r="C10" s="35"/>
      <c r="D10" s="29"/>
      <c r="E10" s="29"/>
      <c r="F10" s="29"/>
      <c r="G10" s="30"/>
      <c r="H10" s="29"/>
      <c r="I10" s="29"/>
      <c r="J10" s="29"/>
      <c r="K10" s="29"/>
      <c r="L10" s="65"/>
      <c r="M10" s="29"/>
      <c r="N10" s="29"/>
      <c r="O10" s="30"/>
      <c r="P10" s="29"/>
      <c r="Q10" s="29"/>
      <c r="R10" s="64">
        <v>943</v>
      </c>
      <c r="S10" s="65">
        <f>SUM(P10:R10)</f>
        <v>943</v>
      </c>
    </row>
    <row r="11" spans="1:19" x14ac:dyDescent="0.25">
      <c r="A11" s="37"/>
      <c r="B11" s="38"/>
      <c r="C11" s="58"/>
      <c r="D11" s="10"/>
      <c r="E11" s="10"/>
      <c r="F11" s="10"/>
      <c r="G11" s="14"/>
      <c r="H11" s="10"/>
      <c r="I11" s="10"/>
      <c r="J11" s="10"/>
      <c r="K11" s="10"/>
      <c r="L11" s="25"/>
      <c r="M11" s="10"/>
      <c r="N11" s="10"/>
      <c r="O11" s="14"/>
      <c r="P11" s="10"/>
      <c r="Q11" s="10"/>
      <c r="R11" s="10"/>
      <c r="S11" s="14"/>
    </row>
    <row r="12" spans="1:19" x14ac:dyDescent="0.25">
      <c r="A12" s="29"/>
      <c r="B12" s="29"/>
      <c r="C12" s="35"/>
      <c r="D12" s="29"/>
      <c r="E12" s="29"/>
      <c r="F12" s="29"/>
      <c r="G12" s="30"/>
      <c r="H12" s="29"/>
      <c r="I12" s="29"/>
      <c r="J12" s="29"/>
      <c r="K12" s="29"/>
      <c r="L12" s="65"/>
      <c r="M12" s="29"/>
      <c r="N12" s="29"/>
      <c r="O12" s="30"/>
      <c r="P12" s="29"/>
      <c r="Q12" s="29"/>
      <c r="R12" s="29"/>
      <c r="S12" s="30"/>
    </row>
    <row r="13" spans="1:19" x14ac:dyDescent="0.25">
      <c r="A13" s="21"/>
      <c r="B13" s="22"/>
      <c r="C13" s="23"/>
      <c r="D13" s="33">
        <v>5002</v>
      </c>
      <c r="E13" s="33">
        <v>8153</v>
      </c>
      <c r="F13" s="33"/>
      <c r="G13" s="25">
        <v>7562</v>
      </c>
      <c r="H13" s="33">
        <v>4166</v>
      </c>
      <c r="I13" s="33"/>
      <c r="J13" s="33"/>
      <c r="K13" s="33">
        <v>0</v>
      </c>
      <c r="L13" s="25">
        <f t="shared" si="0"/>
        <v>4166</v>
      </c>
      <c r="M13" s="36"/>
      <c r="N13" s="36"/>
      <c r="O13" s="26"/>
      <c r="P13" s="36">
        <v>90324</v>
      </c>
      <c r="Q13" s="36"/>
      <c r="R13" s="36"/>
      <c r="S13" s="25">
        <f>SUM(P13:R13)</f>
        <v>90324</v>
      </c>
    </row>
    <row r="14" spans="1:19" x14ac:dyDescent="0.25">
      <c r="A14" s="27"/>
      <c r="B14" s="27"/>
      <c r="C14" s="28"/>
      <c r="D14" s="64">
        <v>12499.5</v>
      </c>
      <c r="E14" s="64">
        <v>15923</v>
      </c>
      <c r="F14" s="64"/>
      <c r="G14" s="65">
        <v>5293.4</v>
      </c>
      <c r="H14" s="64">
        <v>8016.2</v>
      </c>
      <c r="I14" s="64"/>
      <c r="J14" s="64"/>
      <c r="K14" s="64">
        <v>18400</v>
      </c>
      <c r="L14" s="65">
        <f t="shared" si="0"/>
        <v>26416.2</v>
      </c>
      <c r="M14" s="67"/>
      <c r="N14" s="67"/>
      <c r="O14" s="65"/>
      <c r="P14" s="67">
        <v>0</v>
      </c>
      <c r="Q14" s="67"/>
      <c r="R14" s="67"/>
      <c r="S14" s="65">
        <f>SUM(P14:R14)</f>
        <v>0</v>
      </c>
    </row>
    <row r="15" spans="1:19" x14ac:dyDescent="0.25">
      <c r="A15" s="21"/>
      <c r="B15" s="68"/>
      <c r="C15" s="32"/>
      <c r="D15" s="33">
        <v>9390</v>
      </c>
      <c r="E15" s="33">
        <v>18349</v>
      </c>
      <c r="F15" s="33">
        <v>0</v>
      </c>
      <c r="G15" s="25">
        <v>0</v>
      </c>
      <c r="H15" s="33"/>
      <c r="I15" s="33">
        <v>120054</v>
      </c>
      <c r="J15" s="33">
        <v>20000</v>
      </c>
      <c r="K15" s="33"/>
      <c r="L15" s="25">
        <f t="shared" si="0"/>
        <v>140054</v>
      </c>
      <c r="M15" s="33"/>
      <c r="N15" s="24"/>
      <c r="O15" s="26"/>
      <c r="P15" s="33"/>
      <c r="Q15" s="33"/>
      <c r="R15" s="33"/>
      <c r="S15" s="25"/>
    </row>
    <row r="16" spans="1:19" x14ac:dyDescent="0.25">
      <c r="A16" s="29"/>
      <c r="B16" s="29"/>
      <c r="C16" s="35"/>
      <c r="D16" s="64">
        <v>10322</v>
      </c>
      <c r="E16" s="64">
        <v>18200</v>
      </c>
      <c r="F16" s="64">
        <v>400</v>
      </c>
      <c r="G16" s="65">
        <v>1687.5</v>
      </c>
      <c r="H16" s="64"/>
      <c r="I16" s="64">
        <v>242019</v>
      </c>
      <c r="J16" s="64">
        <v>44544</v>
      </c>
      <c r="K16" s="64"/>
      <c r="L16" s="65">
        <f t="shared" si="0"/>
        <v>286563</v>
      </c>
      <c r="M16" s="64"/>
      <c r="N16" s="64"/>
      <c r="O16" s="65"/>
      <c r="P16" s="64"/>
      <c r="Q16" s="64"/>
      <c r="R16" s="64"/>
      <c r="S16" s="65"/>
    </row>
    <row r="17" spans="1:19" x14ac:dyDescent="0.25">
      <c r="A17" s="37"/>
      <c r="B17" s="38"/>
      <c r="C17" s="58"/>
      <c r="D17" s="33"/>
      <c r="E17" s="33"/>
      <c r="F17" s="33"/>
      <c r="G17" s="25"/>
      <c r="H17" s="33">
        <v>50000</v>
      </c>
      <c r="I17" s="33"/>
      <c r="J17" s="33"/>
      <c r="K17" s="33"/>
      <c r="L17" s="25">
        <f t="shared" si="0"/>
        <v>50000</v>
      </c>
      <c r="M17" s="33">
        <v>28543.5</v>
      </c>
      <c r="N17" s="24">
        <v>3000</v>
      </c>
      <c r="O17" s="25">
        <f t="shared" ref="O17:O18" si="1">SUM(K17:N17)</f>
        <v>81543.5</v>
      </c>
      <c r="P17" s="33"/>
      <c r="Q17" s="33">
        <v>6425</v>
      </c>
      <c r="R17" s="33">
        <v>50000</v>
      </c>
      <c r="S17" s="25">
        <v>76209</v>
      </c>
    </row>
    <row r="18" spans="1:19" x14ac:dyDescent="0.25">
      <c r="A18" s="29"/>
      <c r="B18" s="29"/>
      <c r="C18" s="35"/>
      <c r="D18" s="64"/>
      <c r="E18" s="64"/>
      <c r="F18" s="64"/>
      <c r="G18" s="65"/>
      <c r="H18" s="64">
        <v>102344.6</v>
      </c>
      <c r="I18" s="64"/>
      <c r="J18" s="64"/>
      <c r="K18" s="64"/>
      <c r="L18" s="65">
        <f t="shared" si="0"/>
        <v>102344.6</v>
      </c>
      <c r="M18" s="64">
        <v>50000</v>
      </c>
      <c r="N18" s="64">
        <v>6800</v>
      </c>
      <c r="O18" s="65">
        <f t="shared" si="1"/>
        <v>159144.6</v>
      </c>
      <c r="P18" s="64"/>
      <c r="Q18" s="64">
        <v>19238</v>
      </c>
      <c r="R18" s="64">
        <v>92320</v>
      </c>
      <c r="S18" s="65">
        <v>45725.4</v>
      </c>
    </row>
    <row r="19" spans="1:19" x14ac:dyDescent="0.25">
      <c r="A19" s="37"/>
      <c r="B19" s="38"/>
      <c r="C19" s="58"/>
      <c r="D19" s="33"/>
      <c r="E19" s="33"/>
      <c r="F19" s="33"/>
      <c r="G19" s="25"/>
      <c r="H19" s="33">
        <v>27552</v>
      </c>
      <c r="I19" s="33"/>
      <c r="J19" s="33"/>
      <c r="K19" s="33"/>
      <c r="L19" s="25">
        <f t="shared" si="0"/>
        <v>27552</v>
      </c>
      <c r="M19" s="33"/>
      <c r="N19" s="33"/>
      <c r="O19" s="25"/>
      <c r="P19" s="33"/>
      <c r="Q19" s="33"/>
      <c r="R19" s="33"/>
      <c r="S19" s="25"/>
    </row>
    <row r="20" spans="1:19" x14ac:dyDescent="0.25">
      <c r="A20" s="29"/>
      <c r="B20" s="29"/>
      <c r="C20" s="35"/>
      <c r="D20" s="39"/>
      <c r="E20" s="39"/>
      <c r="F20" s="39"/>
      <c r="G20" s="40"/>
      <c r="H20" s="39">
        <v>91110</v>
      </c>
      <c r="I20" s="39"/>
      <c r="J20" s="39"/>
      <c r="K20" s="39"/>
      <c r="L20" s="65">
        <f t="shared" si="0"/>
        <v>91110</v>
      </c>
      <c r="M20" s="39"/>
      <c r="N20" s="39"/>
      <c r="O20" s="40"/>
      <c r="P20" s="39"/>
      <c r="Q20" s="39"/>
      <c r="R20" s="39"/>
      <c r="S20" s="40"/>
    </row>
    <row r="21" spans="1:19" x14ac:dyDescent="0.25">
      <c r="A21" s="37"/>
      <c r="B21" s="38"/>
      <c r="C21" s="58"/>
      <c r="D21" s="10"/>
      <c r="E21" s="10"/>
      <c r="F21" s="10"/>
      <c r="G21" s="14"/>
      <c r="H21" s="10"/>
      <c r="I21" s="10"/>
      <c r="J21" s="10">
        <v>8372</v>
      </c>
      <c r="K21" s="10">
        <v>2932</v>
      </c>
      <c r="L21" s="25">
        <f t="shared" si="0"/>
        <v>11304</v>
      </c>
      <c r="M21" s="10"/>
      <c r="N21" s="10"/>
      <c r="O21" s="14"/>
      <c r="P21" s="10"/>
      <c r="Q21" s="10"/>
      <c r="R21" s="10"/>
      <c r="S21" s="14"/>
    </row>
    <row r="22" spans="1:19" x14ac:dyDescent="0.25">
      <c r="A22" s="29"/>
      <c r="B22" s="29"/>
      <c r="C22" s="35"/>
      <c r="D22" s="64"/>
      <c r="E22" s="64"/>
      <c r="F22" s="64"/>
      <c r="G22" s="65"/>
      <c r="H22" s="64"/>
      <c r="I22" s="64"/>
      <c r="J22" s="64">
        <v>24280</v>
      </c>
      <c r="K22" s="64">
        <v>5300</v>
      </c>
      <c r="L22" s="65">
        <f t="shared" si="0"/>
        <v>29580</v>
      </c>
      <c r="M22" s="64"/>
      <c r="N22" s="64"/>
      <c r="O22" s="65"/>
      <c r="P22" s="64"/>
      <c r="Q22" s="64"/>
      <c r="R22" s="64"/>
      <c r="S22" s="65"/>
    </row>
    <row r="23" spans="1:19" x14ac:dyDescent="0.25">
      <c r="A23" s="37"/>
      <c r="B23" s="38"/>
      <c r="C23" s="58"/>
      <c r="D23" s="10"/>
      <c r="E23" s="10"/>
      <c r="F23" s="10"/>
      <c r="G23" s="14"/>
      <c r="H23" s="10"/>
      <c r="I23" s="10"/>
      <c r="J23" s="10"/>
      <c r="K23" s="10"/>
      <c r="L23" s="14"/>
      <c r="M23" s="10"/>
      <c r="N23" s="10"/>
      <c r="O23" s="14"/>
      <c r="P23" s="10"/>
      <c r="Q23" s="10"/>
      <c r="R23" s="10"/>
      <c r="S23" s="14"/>
    </row>
    <row r="24" spans="1:19" x14ac:dyDescent="0.25">
      <c r="A24" s="27"/>
      <c r="B24" s="27"/>
      <c r="C24" s="28"/>
      <c r="D24" s="10"/>
      <c r="E24" s="10"/>
      <c r="F24" s="10"/>
      <c r="G24" s="14"/>
      <c r="H24" s="10"/>
      <c r="I24" s="10"/>
      <c r="J24" s="10"/>
      <c r="K24" s="10"/>
      <c r="L24" s="14"/>
      <c r="M24" s="10"/>
      <c r="N24" s="10"/>
      <c r="O24" s="14"/>
      <c r="P24" s="10"/>
      <c r="Q24" s="10"/>
      <c r="R24" s="10"/>
      <c r="S24" s="14"/>
    </row>
    <row r="25" spans="1:19" x14ac:dyDescent="0.25">
      <c r="A25" s="37"/>
      <c r="B25" s="38"/>
      <c r="C25" s="58"/>
      <c r="D25" s="10"/>
      <c r="E25" s="10"/>
      <c r="F25" s="10"/>
      <c r="G25" s="14"/>
      <c r="H25" s="10"/>
      <c r="I25" s="10"/>
      <c r="J25" s="10"/>
      <c r="K25" s="10"/>
      <c r="L25" s="14"/>
      <c r="M25" s="10"/>
      <c r="N25" s="10"/>
      <c r="O25" s="14"/>
      <c r="P25" s="10"/>
      <c r="Q25" s="10"/>
      <c r="R25" s="10"/>
      <c r="S25" s="14"/>
    </row>
    <row r="26" spans="1:19" x14ac:dyDescent="0.25">
      <c r="A26" s="29"/>
      <c r="B26" s="29"/>
      <c r="C26" s="35"/>
      <c r="D26" s="29"/>
      <c r="E26" s="29"/>
      <c r="F26" s="29"/>
      <c r="G26" s="30"/>
      <c r="H26" s="29"/>
      <c r="I26" s="29"/>
      <c r="J26" s="29"/>
      <c r="K26" s="29"/>
      <c r="L26" s="30"/>
      <c r="M26" s="29"/>
      <c r="N26" s="29"/>
      <c r="O26" s="30"/>
      <c r="P26" s="29"/>
      <c r="Q26" s="29"/>
      <c r="R26" s="29"/>
      <c r="S26" s="30"/>
    </row>
    <row r="27" spans="1:19" x14ac:dyDescent="0.25">
      <c r="A27" s="37"/>
      <c r="B27" s="63"/>
      <c r="C27" s="58"/>
      <c r="D27" s="10"/>
      <c r="E27" s="10"/>
      <c r="F27" s="10"/>
      <c r="G27" s="14"/>
      <c r="H27" s="10"/>
      <c r="I27" s="10"/>
      <c r="J27" s="10"/>
      <c r="K27" s="10"/>
      <c r="L27" s="14"/>
      <c r="M27" s="10"/>
      <c r="N27" s="10"/>
      <c r="O27" s="14"/>
      <c r="P27" s="10"/>
      <c r="Q27" s="10"/>
      <c r="R27" s="10"/>
      <c r="S27" s="14"/>
    </row>
    <row r="28" spans="1:19" x14ac:dyDescent="0.25">
      <c r="A28" s="29"/>
      <c r="B28" s="29"/>
      <c r="C28" s="35"/>
      <c r="D28" s="29"/>
      <c r="E28" s="29"/>
      <c r="F28" s="29"/>
      <c r="G28" s="30"/>
      <c r="H28" s="29"/>
      <c r="I28" s="29"/>
      <c r="J28" s="29"/>
      <c r="K28" s="29"/>
      <c r="L28" s="30"/>
      <c r="M28" s="29"/>
      <c r="N28" s="29"/>
      <c r="O28" s="30"/>
      <c r="P28" s="29"/>
      <c r="Q28" s="29"/>
      <c r="R28" s="29"/>
      <c r="S28" s="30"/>
    </row>
    <row r="29" spans="1:19" x14ac:dyDescent="0.25">
      <c r="A29" s="37"/>
      <c r="B29" s="38"/>
      <c r="C29" s="58"/>
      <c r="D29" s="10"/>
      <c r="E29" s="10"/>
      <c r="F29" s="10"/>
      <c r="G29" s="14"/>
      <c r="H29" s="10"/>
      <c r="I29" s="10"/>
      <c r="J29" s="10"/>
      <c r="K29" s="10"/>
      <c r="L29" s="14"/>
      <c r="M29" s="10"/>
      <c r="N29" s="10"/>
      <c r="O29" s="14"/>
      <c r="P29" s="10"/>
      <c r="Q29" s="10"/>
      <c r="R29" s="10"/>
      <c r="S29" s="14"/>
    </row>
    <row r="30" spans="1:19" x14ac:dyDescent="0.25">
      <c r="A30" s="29"/>
      <c r="B30" s="29"/>
      <c r="C30" s="35"/>
      <c r="D30" s="29"/>
      <c r="E30" s="29"/>
      <c r="F30" s="29"/>
      <c r="G30" s="30"/>
      <c r="H30" s="29"/>
      <c r="I30" s="29"/>
      <c r="J30" s="29"/>
      <c r="K30" s="29"/>
      <c r="L30" s="30"/>
      <c r="M30" s="29"/>
      <c r="N30" s="29"/>
      <c r="O30" s="30"/>
      <c r="P30" s="29"/>
      <c r="Q30" s="29"/>
      <c r="R30" s="29"/>
      <c r="S30" s="30"/>
    </row>
    <row r="31" spans="1:19" x14ac:dyDescent="0.25">
      <c r="A31" s="37"/>
      <c r="B31" s="38"/>
      <c r="C31" s="62"/>
      <c r="D31" s="33"/>
      <c r="E31" s="33"/>
      <c r="F31" s="33"/>
      <c r="G31" s="25"/>
      <c r="H31" s="33"/>
      <c r="I31" s="33"/>
      <c r="J31" s="33"/>
      <c r="K31" s="33"/>
      <c r="L31" s="25"/>
      <c r="M31" s="33"/>
      <c r="N31" s="33"/>
      <c r="O31" s="25"/>
      <c r="P31" s="33"/>
      <c r="Q31" s="33"/>
      <c r="R31" s="33"/>
      <c r="S31" s="25"/>
    </row>
    <row r="32" spans="1:19" x14ac:dyDescent="0.25">
      <c r="A32" s="38"/>
      <c r="B32" s="27"/>
      <c r="C32" s="41"/>
      <c r="D32" s="29"/>
      <c r="E32" s="29"/>
      <c r="F32" s="29"/>
      <c r="G32" s="30"/>
      <c r="H32" s="29"/>
      <c r="I32" s="29"/>
      <c r="J32" s="29"/>
      <c r="K32" s="29"/>
      <c r="L32" s="30"/>
      <c r="M32" s="29"/>
      <c r="N32" s="29"/>
      <c r="O32" s="30"/>
      <c r="P32" s="29"/>
      <c r="Q32" s="29"/>
      <c r="R32" s="29"/>
      <c r="S32" s="30"/>
    </row>
    <row r="33" spans="1:19" x14ac:dyDescent="0.25">
      <c r="A33" s="37"/>
      <c r="B33" s="38"/>
      <c r="C33" s="62"/>
      <c r="D33" s="10"/>
      <c r="E33" s="10"/>
      <c r="F33" s="10"/>
      <c r="G33" s="14"/>
      <c r="H33" s="10"/>
      <c r="I33" s="10"/>
      <c r="J33" s="10"/>
      <c r="K33" s="10"/>
      <c r="L33" s="14"/>
      <c r="M33" s="10"/>
      <c r="N33" s="10"/>
      <c r="O33" s="14"/>
      <c r="P33" s="10"/>
      <c r="Q33" s="10"/>
      <c r="R33" s="10"/>
      <c r="S33" s="14"/>
    </row>
    <row r="34" spans="1:19" x14ac:dyDescent="0.25">
      <c r="A34" s="29"/>
      <c r="B34" s="29"/>
      <c r="C34" s="35"/>
      <c r="D34" s="10"/>
      <c r="E34" s="10"/>
      <c r="F34" s="10"/>
      <c r="G34" s="14"/>
      <c r="H34" s="10"/>
      <c r="I34" s="10"/>
      <c r="J34" s="10"/>
      <c r="K34" s="10"/>
      <c r="L34" s="14"/>
      <c r="M34" s="10"/>
      <c r="N34" s="10"/>
      <c r="O34" s="14"/>
      <c r="P34" s="10"/>
      <c r="Q34" s="10"/>
      <c r="R34" s="10"/>
      <c r="S34" s="14"/>
    </row>
    <row r="35" spans="1:19" x14ac:dyDescent="0.25">
      <c r="A35" s="37"/>
      <c r="B35" s="38"/>
      <c r="C35" s="42"/>
      <c r="D35" s="43"/>
      <c r="E35" s="43"/>
      <c r="F35" s="43"/>
      <c r="G35" s="44"/>
      <c r="H35" s="43"/>
      <c r="I35" s="43"/>
      <c r="J35" s="43"/>
      <c r="K35" s="43"/>
      <c r="L35" s="44"/>
      <c r="M35" s="43"/>
      <c r="N35" s="43"/>
      <c r="O35" s="44"/>
      <c r="P35" s="43"/>
      <c r="Q35" s="43"/>
      <c r="R35" s="43"/>
      <c r="S35" s="44"/>
    </row>
    <row r="36" spans="1:19" x14ac:dyDescent="0.25">
      <c r="A36" s="29"/>
      <c r="B36" s="29"/>
      <c r="C36" s="35"/>
      <c r="D36" s="29"/>
      <c r="E36" s="29"/>
      <c r="F36" s="29"/>
      <c r="G36" s="30"/>
      <c r="H36" s="29"/>
      <c r="I36" s="29"/>
      <c r="J36" s="29"/>
      <c r="K36" s="29"/>
      <c r="L36" s="30"/>
      <c r="M36" s="29"/>
      <c r="N36" s="29"/>
      <c r="O36" s="30"/>
      <c r="P36" s="29"/>
      <c r="Q36" s="29"/>
      <c r="R36" s="29"/>
      <c r="S36" s="30"/>
    </row>
    <row r="37" spans="1:19" ht="15.75" thickBot="1" x14ac:dyDescent="0.3">
      <c r="A37" s="4"/>
      <c r="B37" s="4"/>
      <c r="C37" s="45"/>
      <c r="D37" s="46"/>
      <c r="E37" s="46"/>
      <c r="F37" s="46"/>
      <c r="G37" s="47"/>
      <c r="H37" s="46"/>
      <c r="I37" s="46"/>
      <c r="J37" s="46"/>
      <c r="K37" s="46"/>
      <c r="L37" s="47"/>
      <c r="M37" s="46"/>
      <c r="N37" s="46"/>
      <c r="O37" s="47"/>
      <c r="P37" s="46"/>
      <c r="Q37" s="46"/>
      <c r="R37" s="46"/>
      <c r="S37" s="47"/>
    </row>
    <row r="38" spans="1:19" x14ac:dyDescent="0.25">
      <c r="A38" s="4"/>
      <c r="B38" s="4"/>
      <c r="C38" s="48" t="s">
        <v>4</v>
      </c>
      <c r="D38" s="49">
        <v>21502</v>
      </c>
      <c r="E38" s="49">
        <v>3976</v>
      </c>
      <c r="F38" s="49">
        <v>0</v>
      </c>
      <c r="G38" s="50">
        <v>25478</v>
      </c>
      <c r="H38" s="49">
        <v>60857</v>
      </c>
      <c r="I38" s="49">
        <v>11782</v>
      </c>
      <c r="J38" s="49">
        <v>0</v>
      </c>
      <c r="K38" s="49">
        <v>0</v>
      </c>
      <c r="L38" s="50">
        <v>72639</v>
      </c>
      <c r="M38" s="49">
        <v>32232</v>
      </c>
      <c r="N38" s="49">
        <v>39523</v>
      </c>
      <c r="O38" s="50">
        <v>71755</v>
      </c>
      <c r="P38" s="49">
        <v>348921</v>
      </c>
      <c r="Q38" s="49">
        <v>64265</v>
      </c>
      <c r="R38" s="49">
        <v>11944</v>
      </c>
      <c r="S38" s="50">
        <v>425130</v>
      </c>
    </row>
    <row r="39" spans="1:19" ht="15.75" thickBot="1" x14ac:dyDescent="0.3">
      <c r="A39" s="4"/>
      <c r="B39" s="4"/>
      <c r="C39" s="51" t="s">
        <v>5</v>
      </c>
      <c r="D39" s="52">
        <v>16195.7</v>
      </c>
      <c r="E39" s="52">
        <v>2783.2</v>
      </c>
      <c r="F39" s="52">
        <v>2700</v>
      </c>
      <c r="G39" s="53">
        <v>21678.9</v>
      </c>
      <c r="H39" s="52">
        <v>37230.799999999996</v>
      </c>
      <c r="I39" s="52">
        <v>8247.4</v>
      </c>
      <c r="J39" s="52">
        <v>4200</v>
      </c>
      <c r="K39" s="52">
        <v>5287.5</v>
      </c>
      <c r="L39" s="53">
        <v>54965.7</v>
      </c>
      <c r="M39" s="52">
        <v>19339.2</v>
      </c>
      <c r="N39" s="52">
        <v>23713.8</v>
      </c>
      <c r="O39" s="53">
        <v>43053</v>
      </c>
      <c r="P39" s="52">
        <v>278106.48</v>
      </c>
      <c r="Q39" s="52">
        <v>38559</v>
      </c>
      <c r="R39" s="52">
        <v>7166.4</v>
      </c>
      <c r="S39" s="53">
        <v>323831.88</v>
      </c>
    </row>
    <row r="40" spans="1:19" x14ac:dyDescent="0.25">
      <c r="A40" s="4"/>
      <c r="B40" s="4"/>
      <c r="C40" s="4"/>
      <c r="D40" s="4"/>
      <c r="E40" s="4"/>
      <c r="F40" s="4"/>
      <c r="G40" s="5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54"/>
      <c r="E41" s="54"/>
      <c r="F41" s="54"/>
      <c r="G41" s="54">
        <v>25478</v>
      </c>
      <c r="H41" s="54"/>
      <c r="I41" s="54"/>
      <c r="J41" s="54"/>
      <c r="K41" s="54"/>
      <c r="L41" s="54">
        <v>72639</v>
      </c>
      <c r="M41" s="4"/>
      <c r="N41" s="4"/>
      <c r="O41" s="54">
        <v>71755</v>
      </c>
      <c r="P41" s="55"/>
      <c r="Q41" s="55"/>
      <c r="R41" s="55"/>
      <c r="S41" s="54">
        <v>425130</v>
      </c>
    </row>
    <row r="42" spans="1:19" x14ac:dyDescent="0.25">
      <c r="A42" s="4"/>
      <c r="B42" s="4"/>
      <c r="C42" s="4"/>
      <c r="D42" s="56"/>
      <c r="E42" s="56"/>
      <c r="F42" s="56"/>
      <c r="G42" s="56">
        <v>21678.9</v>
      </c>
      <c r="H42" s="56"/>
      <c r="I42" s="56"/>
      <c r="J42" s="56"/>
      <c r="K42" s="56"/>
      <c r="L42" s="56">
        <v>54965.7</v>
      </c>
      <c r="M42" s="56"/>
      <c r="N42" s="56"/>
      <c r="O42" s="56">
        <v>43053</v>
      </c>
      <c r="P42" s="4"/>
      <c r="Q42" s="4"/>
      <c r="R42" s="4"/>
      <c r="S42" s="56">
        <v>323831.88</v>
      </c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4"/>
      <c r="D44" s="56"/>
      <c r="E44" s="56"/>
      <c r="F44" s="56"/>
      <c r="G44" s="56"/>
      <c r="H44" s="56"/>
      <c r="I44" s="56"/>
      <c r="J44" s="56"/>
      <c r="K44" s="56"/>
      <c r="L44" s="4"/>
      <c r="M44" s="4"/>
      <c r="N44" s="4"/>
      <c r="O44" s="4"/>
      <c r="P44" s="4"/>
      <c r="Q44" s="4"/>
      <c r="R44" s="4"/>
      <c r="S44" s="56">
        <v>443529.48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D6AD-D7C0-4A34-9244-E4EF9152D400}">
  <dimension ref="A1:V44"/>
  <sheetViews>
    <sheetView workbookViewId="0">
      <selection activeCell="A4" sqref="A4"/>
    </sheetView>
  </sheetViews>
  <sheetFormatPr defaultRowHeight="15" x14ac:dyDescent="0.25"/>
  <cols>
    <col min="1" max="1" width="19.85546875" bestFit="1" customWidth="1"/>
    <col min="2" max="2" width="28.42578125" bestFit="1" customWidth="1"/>
    <col min="3" max="3" width="12" bestFit="1" customWidth="1"/>
    <col min="4" max="4" width="10.28515625" bestFit="1" customWidth="1"/>
    <col min="5" max="5" width="11.28515625" bestFit="1" customWidth="1"/>
    <col min="6" max="6" width="13.28515625" bestFit="1" customWidth="1"/>
    <col min="7" max="7" width="12.28515625" bestFit="1" customWidth="1"/>
    <col min="9" max="9" width="12.28515625" bestFit="1" customWidth="1"/>
    <col min="10" max="10" width="10.28515625" bestFit="1" customWidth="1"/>
    <col min="11" max="11" width="12.140625" bestFit="1" customWidth="1"/>
    <col min="12" max="12" width="12" customWidth="1"/>
    <col min="13" max="13" width="11.28515625" bestFit="1" customWidth="1"/>
    <col min="14" max="14" width="12.28515625" bestFit="1" customWidth="1"/>
    <col min="15" max="15" width="10.5703125" customWidth="1"/>
    <col min="16" max="16" width="11.28515625" bestFit="1" customWidth="1"/>
    <col min="17" max="17" width="10.28515625" bestFit="1" customWidth="1"/>
    <col min="18" max="18" width="11.28515625" bestFit="1" customWidth="1"/>
    <col min="19" max="19" width="10.7109375" customWidth="1"/>
    <col min="20" max="20" width="13.7109375" customWidth="1"/>
  </cols>
  <sheetData>
    <row r="1" spans="1:22" ht="27" thickBot="1" x14ac:dyDescent="0.45">
      <c r="A1" s="1" t="s">
        <v>13</v>
      </c>
      <c r="B1" s="2" t="s">
        <v>85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6.25" x14ac:dyDescent="0.4">
      <c r="A2" s="5"/>
      <c r="B2" s="6"/>
      <c r="C2" s="7"/>
      <c r="D2" s="8"/>
      <c r="E2" s="8"/>
      <c r="F2" s="8"/>
      <c r="G2" s="8"/>
      <c r="H2" s="9" t="s">
        <v>0</v>
      </c>
      <c r="I2" s="8"/>
      <c r="J2" s="8"/>
      <c r="K2" s="8"/>
      <c r="L2" s="8"/>
      <c r="M2" s="8"/>
      <c r="N2" s="9" t="s">
        <v>1</v>
      </c>
      <c r="O2" s="10"/>
      <c r="P2" s="10"/>
      <c r="Q2" s="10"/>
      <c r="R2" s="9" t="s">
        <v>2</v>
      </c>
      <c r="S2" s="10"/>
      <c r="T2" s="10"/>
      <c r="U2" s="10"/>
      <c r="V2" s="9" t="s">
        <v>3</v>
      </c>
    </row>
    <row r="3" spans="1:22" x14ac:dyDescent="0.25">
      <c r="A3" s="11" t="s">
        <v>7</v>
      </c>
      <c r="B3" s="12" t="s">
        <v>6</v>
      </c>
      <c r="C3" s="13" t="s">
        <v>34</v>
      </c>
      <c r="D3" s="8"/>
      <c r="E3" s="8"/>
      <c r="F3" s="8"/>
      <c r="G3" s="8"/>
      <c r="H3" s="9" t="s">
        <v>8</v>
      </c>
      <c r="I3" s="8"/>
      <c r="J3" s="8"/>
      <c r="K3" s="8"/>
      <c r="L3" s="8"/>
      <c r="M3" s="8"/>
      <c r="N3" s="9" t="s">
        <v>8</v>
      </c>
      <c r="O3" s="14"/>
      <c r="P3" s="14"/>
      <c r="Q3" s="14"/>
      <c r="R3" s="9" t="s">
        <v>8</v>
      </c>
      <c r="S3" s="14"/>
      <c r="T3" s="14"/>
      <c r="U3" s="14"/>
      <c r="V3" s="9" t="s">
        <v>8</v>
      </c>
    </row>
    <row r="4" spans="1:22" ht="27" thickBot="1" x14ac:dyDescent="0.3">
      <c r="A4" s="15"/>
      <c r="B4" s="16"/>
      <c r="C4" s="17"/>
      <c r="D4" s="18" t="s">
        <v>11</v>
      </c>
      <c r="E4" s="18" t="s">
        <v>12</v>
      </c>
      <c r="F4" s="18" t="s">
        <v>18</v>
      </c>
      <c r="G4" s="18" t="s">
        <v>20</v>
      </c>
      <c r="H4" s="19"/>
      <c r="I4" s="18" t="s">
        <v>11</v>
      </c>
      <c r="J4" s="18" t="s">
        <v>12</v>
      </c>
      <c r="K4" s="59" t="s">
        <v>103</v>
      </c>
      <c r="L4" s="18" t="s">
        <v>113</v>
      </c>
      <c r="M4" s="18" t="s">
        <v>20</v>
      </c>
      <c r="N4" s="20"/>
      <c r="O4" s="57" t="s">
        <v>12</v>
      </c>
      <c r="P4" s="18" t="s">
        <v>20</v>
      </c>
      <c r="Q4" s="18" t="s">
        <v>113</v>
      </c>
      <c r="R4" s="20"/>
      <c r="S4" s="57" t="s">
        <v>11</v>
      </c>
      <c r="T4" s="57" t="s">
        <v>18</v>
      </c>
      <c r="U4" s="18" t="s">
        <v>20</v>
      </c>
      <c r="V4" s="20"/>
    </row>
    <row r="5" spans="1:22" x14ac:dyDescent="0.25">
      <c r="A5" s="60" t="s">
        <v>89</v>
      </c>
      <c r="B5" s="61" t="s">
        <v>86</v>
      </c>
      <c r="C5" s="62" t="s">
        <v>87</v>
      </c>
      <c r="D5" s="24"/>
      <c r="E5" s="24"/>
      <c r="F5" s="24"/>
      <c r="G5" s="24">
        <v>42090</v>
      </c>
      <c r="H5" s="25">
        <f t="shared" ref="H5:H12" si="0">SUM(D5:G5)</f>
        <v>42090</v>
      </c>
      <c r="I5" s="24">
        <v>390900</v>
      </c>
      <c r="J5" s="24"/>
      <c r="K5" s="24"/>
      <c r="L5" s="24"/>
      <c r="M5" s="24"/>
      <c r="N5" s="25">
        <f>SUM(I5:M5)</f>
        <v>390900</v>
      </c>
      <c r="O5" s="36"/>
      <c r="P5" s="36">
        <v>38349</v>
      </c>
      <c r="Q5" s="36"/>
      <c r="R5" s="25">
        <f>SUM(O5:Q5)</f>
        <v>38349</v>
      </c>
      <c r="S5" s="24"/>
      <c r="T5" s="24">
        <v>62754</v>
      </c>
      <c r="U5" s="24"/>
      <c r="V5" s="25">
        <f t="shared" ref="V5:V10" si="1">SUM(S5:U5)</f>
        <v>62754</v>
      </c>
    </row>
    <row r="6" spans="1:22" x14ac:dyDescent="0.25">
      <c r="A6" s="27"/>
      <c r="B6" s="27"/>
      <c r="C6" s="28"/>
      <c r="D6" s="64"/>
      <c r="E6" s="64"/>
      <c r="F6" s="64"/>
      <c r="G6" s="64">
        <v>80000</v>
      </c>
      <c r="H6" s="65">
        <f t="shared" si="0"/>
        <v>80000</v>
      </c>
      <c r="I6" s="64">
        <v>590000</v>
      </c>
      <c r="J6" s="64"/>
      <c r="K6" s="64"/>
      <c r="L6" s="64"/>
      <c r="M6" s="64"/>
      <c r="N6" s="65">
        <f>SUM(I6:M6)</f>
        <v>590000</v>
      </c>
      <c r="O6" s="64"/>
      <c r="P6" s="64">
        <v>70000</v>
      </c>
      <c r="Q6" s="64"/>
      <c r="R6" s="65">
        <f>SUM(O6:Q6)</f>
        <v>70000</v>
      </c>
      <c r="S6" s="66"/>
      <c r="T6" s="66">
        <v>100000</v>
      </c>
      <c r="U6" s="66"/>
      <c r="V6" s="65">
        <f t="shared" si="1"/>
        <v>100000</v>
      </c>
    </row>
    <row r="7" spans="1:22" x14ac:dyDescent="0.25">
      <c r="A7" s="60" t="s">
        <v>90</v>
      </c>
      <c r="B7" s="61" t="s">
        <v>86</v>
      </c>
      <c r="C7" s="58" t="s">
        <v>88</v>
      </c>
      <c r="D7" s="33"/>
      <c r="E7" s="33"/>
      <c r="F7" s="33">
        <v>2039</v>
      </c>
      <c r="G7" s="33">
        <v>89543</v>
      </c>
      <c r="H7" s="25">
        <f t="shared" si="0"/>
        <v>91582</v>
      </c>
      <c r="I7" s="33">
        <v>350282</v>
      </c>
      <c r="J7" s="33"/>
      <c r="K7" s="33"/>
      <c r="L7" s="33"/>
      <c r="M7" s="33"/>
      <c r="N7" s="25">
        <f t="shared" ref="N7:N22" si="2">SUM(I7:M7)</f>
        <v>350282</v>
      </c>
      <c r="O7" s="36"/>
      <c r="P7" s="36">
        <v>42217</v>
      </c>
      <c r="Q7" s="36"/>
      <c r="R7" s="25">
        <f>SUM(O7:Q7)</f>
        <v>42217</v>
      </c>
      <c r="S7" s="10"/>
      <c r="T7" s="10">
        <v>56215</v>
      </c>
      <c r="U7" s="10"/>
      <c r="V7" s="25">
        <f t="shared" si="1"/>
        <v>56215</v>
      </c>
    </row>
    <row r="8" spans="1:22" x14ac:dyDescent="0.25">
      <c r="A8" s="29"/>
      <c r="B8" s="29"/>
      <c r="C8" s="35"/>
      <c r="D8" s="64"/>
      <c r="E8" s="64"/>
      <c r="F8" s="64">
        <v>4579</v>
      </c>
      <c r="G8" s="64">
        <v>172683</v>
      </c>
      <c r="H8" s="65">
        <f t="shared" si="0"/>
        <v>177262</v>
      </c>
      <c r="I8" s="64">
        <v>554000</v>
      </c>
      <c r="J8" s="64"/>
      <c r="K8" s="64"/>
      <c r="L8" s="64"/>
      <c r="M8" s="64"/>
      <c r="N8" s="65">
        <f t="shared" si="2"/>
        <v>554000</v>
      </c>
      <c r="O8" s="64"/>
      <c r="P8" s="64">
        <v>70000</v>
      </c>
      <c r="Q8" s="64"/>
      <c r="R8" s="65">
        <f>SUM(O8:Q8)</f>
        <v>70000</v>
      </c>
      <c r="S8" s="66"/>
      <c r="T8" s="66">
        <v>100000</v>
      </c>
      <c r="U8" s="66"/>
      <c r="V8" s="65">
        <f t="shared" si="1"/>
        <v>100000</v>
      </c>
    </row>
    <row r="9" spans="1:22" x14ac:dyDescent="0.25">
      <c r="A9" s="37" t="s">
        <v>93</v>
      </c>
      <c r="B9" s="38" t="s">
        <v>91</v>
      </c>
      <c r="C9" s="58" t="s">
        <v>92</v>
      </c>
      <c r="D9" s="10">
        <v>2328</v>
      </c>
      <c r="E9" s="10"/>
      <c r="F9" s="10"/>
      <c r="G9" s="10"/>
      <c r="H9" s="25">
        <f t="shared" si="0"/>
        <v>2328</v>
      </c>
      <c r="I9" s="10"/>
      <c r="J9" s="10"/>
      <c r="K9" s="10"/>
      <c r="L9" s="33">
        <v>31756</v>
      </c>
      <c r="M9" s="10"/>
      <c r="N9" s="25">
        <f t="shared" si="2"/>
        <v>31756</v>
      </c>
      <c r="O9" s="10"/>
      <c r="P9" s="10"/>
      <c r="Q9" s="10"/>
      <c r="R9" s="25"/>
      <c r="S9" s="36">
        <v>242473</v>
      </c>
      <c r="T9" s="36"/>
      <c r="U9" s="36"/>
      <c r="V9" s="25">
        <f t="shared" si="1"/>
        <v>242473</v>
      </c>
    </row>
    <row r="10" spans="1:22" x14ac:dyDescent="0.25">
      <c r="A10" s="29"/>
      <c r="B10" s="29"/>
      <c r="C10" s="35"/>
      <c r="D10" s="29">
        <v>4900</v>
      </c>
      <c r="E10" s="29"/>
      <c r="F10" s="29"/>
      <c r="G10" s="29"/>
      <c r="H10" s="65">
        <f t="shared" si="0"/>
        <v>4900</v>
      </c>
      <c r="I10" s="29"/>
      <c r="J10" s="29"/>
      <c r="K10" s="29"/>
      <c r="L10" s="29">
        <v>56000</v>
      </c>
      <c r="M10" s="29"/>
      <c r="N10" s="65">
        <f t="shared" si="2"/>
        <v>56000</v>
      </c>
      <c r="O10" s="29"/>
      <c r="P10" s="29"/>
      <c r="Q10" s="29"/>
      <c r="R10" s="65"/>
      <c r="S10" s="29">
        <v>400000</v>
      </c>
      <c r="T10" s="29"/>
      <c r="U10" s="64"/>
      <c r="V10" s="65">
        <f t="shared" si="1"/>
        <v>400000</v>
      </c>
    </row>
    <row r="11" spans="1:22" x14ac:dyDescent="0.25">
      <c r="A11" s="37" t="s">
        <v>94</v>
      </c>
      <c r="B11" s="38" t="s">
        <v>95</v>
      </c>
      <c r="C11" s="58" t="s">
        <v>96</v>
      </c>
      <c r="D11" s="10">
        <v>3211</v>
      </c>
      <c r="E11" s="10"/>
      <c r="F11" s="10"/>
      <c r="G11" s="10"/>
      <c r="H11" s="25">
        <f t="shared" si="0"/>
        <v>3211</v>
      </c>
      <c r="I11" s="33">
        <v>2000</v>
      </c>
      <c r="J11" s="33"/>
      <c r="K11" s="33"/>
      <c r="L11" s="33"/>
      <c r="M11" s="33">
        <v>13004</v>
      </c>
      <c r="N11" s="25">
        <f t="shared" si="2"/>
        <v>15004</v>
      </c>
      <c r="O11" s="33">
        <v>37200</v>
      </c>
      <c r="P11" s="33"/>
      <c r="Q11" s="33"/>
      <c r="R11" s="25">
        <f t="shared" ref="R11:R20" si="3">SUM(O11:Q11)</f>
        <v>37200</v>
      </c>
      <c r="S11" s="10">
        <v>257250</v>
      </c>
      <c r="T11" s="10"/>
      <c r="U11" s="10"/>
      <c r="V11" s="25">
        <f t="shared" ref="V11:V20" si="4">SUM(S11:U11)</f>
        <v>257250</v>
      </c>
    </row>
    <row r="12" spans="1:22" x14ac:dyDescent="0.25">
      <c r="A12" s="29"/>
      <c r="B12" s="29"/>
      <c r="C12" s="35"/>
      <c r="D12" s="29">
        <v>4900</v>
      </c>
      <c r="E12" s="29"/>
      <c r="F12" s="29"/>
      <c r="G12" s="29"/>
      <c r="H12" s="65">
        <f t="shared" si="0"/>
        <v>4900</v>
      </c>
      <c r="I12" s="29">
        <v>3900</v>
      </c>
      <c r="J12" s="29"/>
      <c r="K12" s="29"/>
      <c r="L12" s="29"/>
      <c r="M12" s="29">
        <v>25000</v>
      </c>
      <c r="N12" s="65">
        <f t="shared" si="2"/>
        <v>28900</v>
      </c>
      <c r="O12" s="29">
        <v>72000</v>
      </c>
      <c r="P12" s="29"/>
      <c r="Q12" s="29"/>
      <c r="R12" s="65">
        <f t="shared" si="3"/>
        <v>72000</v>
      </c>
      <c r="S12" s="29">
        <v>400000</v>
      </c>
      <c r="T12" s="29"/>
      <c r="U12" s="29"/>
      <c r="V12" s="65">
        <f t="shared" si="4"/>
        <v>400000</v>
      </c>
    </row>
    <row r="13" spans="1:22" x14ac:dyDescent="0.25">
      <c r="A13" s="60" t="s">
        <v>98</v>
      </c>
      <c r="B13" s="61" t="s">
        <v>97</v>
      </c>
      <c r="C13" s="62" t="s">
        <v>101</v>
      </c>
      <c r="D13" s="33"/>
      <c r="E13" s="33">
        <v>10392</v>
      </c>
      <c r="F13" s="33"/>
      <c r="G13" s="33"/>
      <c r="H13" s="25">
        <f t="shared" ref="H13:H16" si="5">SUM(D13:G13)</f>
        <v>10392</v>
      </c>
      <c r="I13" s="33"/>
      <c r="J13" s="33">
        <v>1766</v>
      </c>
      <c r="K13" s="33"/>
      <c r="L13" s="33">
        <v>921032</v>
      </c>
      <c r="M13" s="33">
        <v>36421</v>
      </c>
      <c r="N13" s="25">
        <f t="shared" si="2"/>
        <v>959219</v>
      </c>
      <c r="O13" s="36"/>
      <c r="P13" s="36"/>
      <c r="Q13" s="36">
        <v>2474</v>
      </c>
      <c r="R13" s="25">
        <f t="shared" si="3"/>
        <v>2474</v>
      </c>
      <c r="S13" s="36"/>
      <c r="T13" s="36"/>
      <c r="U13" s="36"/>
      <c r="V13" s="25"/>
    </row>
    <row r="14" spans="1:22" x14ac:dyDescent="0.25">
      <c r="A14" s="27"/>
      <c r="B14" s="27"/>
      <c r="C14" s="28"/>
      <c r="D14" s="64"/>
      <c r="E14" s="64">
        <v>24550</v>
      </c>
      <c r="F14" s="64"/>
      <c r="G14" s="64"/>
      <c r="H14" s="65">
        <f t="shared" si="5"/>
        <v>24550</v>
      </c>
      <c r="I14" s="64"/>
      <c r="J14" s="64">
        <v>3749</v>
      </c>
      <c r="K14" s="64"/>
      <c r="L14" s="64">
        <v>1294292</v>
      </c>
      <c r="M14" s="64">
        <v>60000</v>
      </c>
      <c r="N14" s="65">
        <f t="shared" si="2"/>
        <v>1358041</v>
      </c>
      <c r="O14" s="67"/>
      <c r="P14" s="67"/>
      <c r="Q14" s="67">
        <v>4050</v>
      </c>
      <c r="R14" s="65">
        <f t="shared" si="3"/>
        <v>4050</v>
      </c>
      <c r="S14" s="67"/>
      <c r="T14" s="67"/>
      <c r="U14" s="67"/>
      <c r="V14" s="65"/>
    </row>
    <row r="15" spans="1:22" x14ac:dyDescent="0.25">
      <c r="A15" s="60" t="s">
        <v>100</v>
      </c>
      <c r="B15" s="61" t="s">
        <v>99</v>
      </c>
      <c r="C15" s="58" t="s">
        <v>102</v>
      </c>
      <c r="D15" s="33"/>
      <c r="E15" s="33">
        <v>19421</v>
      </c>
      <c r="F15" s="33"/>
      <c r="G15" s="33"/>
      <c r="H15" s="25">
        <f t="shared" si="5"/>
        <v>19421</v>
      </c>
      <c r="I15" s="33"/>
      <c r="J15" s="33">
        <v>1955</v>
      </c>
      <c r="K15" s="33"/>
      <c r="L15" s="33">
        <v>945732</v>
      </c>
      <c r="M15" s="33">
        <v>35772</v>
      </c>
      <c r="N15" s="25">
        <f t="shared" si="2"/>
        <v>983459</v>
      </c>
      <c r="O15" s="33"/>
      <c r="P15" s="24"/>
      <c r="Q15" s="24">
        <v>2377</v>
      </c>
      <c r="R15" s="25">
        <f t="shared" si="3"/>
        <v>2377</v>
      </c>
      <c r="S15" s="33"/>
      <c r="T15" s="33"/>
      <c r="U15" s="33"/>
      <c r="V15" s="25"/>
    </row>
    <row r="16" spans="1:22" x14ac:dyDescent="0.25">
      <c r="A16" s="29"/>
      <c r="B16" s="29"/>
      <c r="C16" s="35"/>
      <c r="D16" s="64"/>
      <c r="E16" s="64">
        <v>25000</v>
      </c>
      <c r="F16" s="64"/>
      <c r="G16" s="64"/>
      <c r="H16" s="65">
        <f t="shared" si="5"/>
        <v>25000</v>
      </c>
      <c r="I16" s="64"/>
      <c r="J16" s="64">
        <v>4000</v>
      </c>
      <c r="K16" s="64"/>
      <c r="L16" s="64">
        <v>1300000</v>
      </c>
      <c r="M16" s="64">
        <v>61000</v>
      </c>
      <c r="N16" s="65">
        <f t="shared" si="2"/>
        <v>1365000</v>
      </c>
      <c r="O16" s="64"/>
      <c r="P16" s="64"/>
      <c r="Q16" s="64">
        <v>4030</v>
      </c>
      <c r="R16" s="65">
        <f t="shared" si="3"/>
        <v>4030</v>
      </c>
      <c r="S16" s="64"/>
      <c r="T16" s="64"/>
      <c r="U16" s="64"/>
      <c r="V16" s="65"/>
    </row>
    <row r="17" spans="1:22" x14ac:dyDescent="0.25">
      <c r="A17" s="37" t="s">
        <v>104</v>
      </c>
      <c r="B17" s="38" t="s">
        <v>105</v>
      </c>
      <c r="C17" s="58" t="s">
        <v>108</v>
      </c>
      <c r="D17" s="33"/>
      <c r="E17" s="33"/>
      <c r="F17" s="33"/>
      <c r="G17" s="33"/>
      <c r="H17" s="25"/>
      <c r="I17" s="33"/>
      <c r="J17" s="33">
        <v>4111</v>
      </c>
      <c r="K17" s="33"/>
      <c r="L17" s="33"/>
      <c r="M17" s="33"/>
      <c r="N17" s="25">
        <f t="shared" si="2"/>
        <v>4111</v>
      </c>
      <c r="O17" s="33">
        <v>9542</v>
      </c>
      <c r="P17" s="24"/>
      <c r="Q17" s="24"/>
      <c r="R17" s="25">
        <f t="shared" si="3"/>
        <v>9542</v>
      </c>
      <c r="S17" s="33"/>
      <c r="T17" s="33"/>
      <c r="U17" s="33">
        <v>34721</v>
      </c>
      <c r="V17" s="25">
        <f>SUM(S17:U17)</f>
        <v>34721</v>
      </c>
    </row>
    <row r="18" spans="1:22" x14ac:dyDescent="0.25">
      <c r="A18" s="29"/>
      <c r="B18" s="29"/>
      <c r="C18" s="35"/>
      <c r="D18" s="64"/>
      <c r="E18" s="64"/>
      <c r="F18" s="64"/>
      <c r="G18" s="64"/>
      <c r="H18" s="65"/>
      <c r="I18" s="64"/>
      <c r="J18" s="64">
        <v>7000</v>
      </c>
      <c r="K18" s="64"/>
      <c r="L18" s="64"/>
      <c r="M18" s="64"/>
      <c r="N18" s="65">
        <f t="shared" si="2"/>
        <v>7000</v>
      </c>
      <c r="O18" s="64">
        <v>18000</v>
      </c>
      <c r="P18" s="64"/>
      <c r="Q18" s="64"/>
      <c r="R18" s="65">
        <f t="shared" si="3"/>
        <v>18000</v>
      </c>
      <c r="S18" s="64"/>
      <c r="T18" s="64"/>
      <c r="U18" s="64">
        <v>60000</v>
      </c>
      <c r="V18" s="65">
        <f>SUM(S18:U18)</f>
        <v>60000</v>
      </c>
    </row>
    <row r="19" spans="1:22" x14ac:dyDescent="0.25">
      <c r="A19" s="37" t="s">
        <v>106</v>
      </c>
      <c r="B19" s="38" t="s">
        <v>107</v>
      </c>
      <c r="C19" s="58" t="s">
        <v>109</v>
      </c>
      <c r="D19" s="33"/>
      <c r="E19" s="33"/>
      <c r="F19" s="33"/>
      <c r="G19" s="33"/>
      <c r="H19" s="25"/>
      <c r="I19" s="33"/>
      <c r="J19" s="33">
        <v>3572</v>
      </c>
      <c r="K19" s="33"/>
      <c r="L19" s="33"/>
      <c r="M19" s="33"/>
      <c r="N19" s="25">
        <f t="shared" si="2"/>
        <v>3572</v>
      </c>
      <c r="O19" s="33">
        <v>10550</v>
      </c>
      <c r="P19" s="33"/>
      <c r="Q19" s="33"/>
      <c r="R19" s="25">
        <f t="shared" si="3"/>
        <v>10550</v>
      </c>
      <c r="S19" s="33"/>
      <c r="T19" s="33"/>
      <c r="U19" s="33">
        <v>33552</v>
      </c>
      <c r="V19" s="25">
        <f t="shared" si="4"/>
        <v>33552</v>
      </c>
    </row>
    <row r="20" spans="1:22" x14ac:dyDescent="0.25">
      <c r="A20" s="29"/>
      <c r="B20" s="29"/>
      <c r="C20" s="35"/>
      <c r="D20" s="39"/>
      <c r="E20" s="39"/>
      <c r="F20" s="39"/>
      <c r="G20" s="39"/>
      <c r="H20" s="40"/>
      <c r="I20" s="39"/>
      <c r="J20" s="39">
        <v>7000</v>
      </c>
      <c r="K20" s="39"/>
      <c r="L20" s="39"/>
      <c r="M20" s="39"/>
      <c r="N20" s="65">
        <f t="shared" si="2"/>
        <v>7000</v>
      </c>
      <c r="O20" s="39">
        <v>20000</v>
      </c>
      <c r="P20" s="39"/>
      <c r="Q20" s="39"/>
      <c r="R20" s="65">
        <f t="shared" si="3"/>
        <v>20000</v>
      </c>
      <c r="S20" s="39"/>
      <c r="T20" s="39"/>
      <c r="U20" s="64">
        <v>61000</v>
      </c>
      <c r="V20" s="65">
        <f t="shared" si="4"/>
        <v>61000</v>
      </c>
    </row>
    <row r="21" spans="1:22" x14ac:dyDescent="0.25">
      <c r="A21" s="37" t="s">
        <v>111</v>
      </c>
      <c r="B21" s="38" t="s">
        <v>110</v>
      </c>
      <c r="C21" s="58" t="s">
        <v>112</v>
      </c>
      <c r="D21" s="10"/>
      <c r="E21" s="10"/>
      <c r="F21" s="10"/>
      <c r="G21" s="10"/>
      <c r="H21" s="14"/>
      <c r="I21" s="10">
        <v>929</v>
      </c>
      <c r="J21" s="10"/>
      <c r="K21" s="10">
        <v>130</v>
      </c>
      <c r="L21" s="10"/>
      <c r="M21" s="10"/>
      <c r="N21" s="25">
        <f t="shared" si="2"/>
        <v>1059</v>
      </c>
      <c r="O21" s="10"/>
      <c r="P21" s="10"/>
      <c r="Q21" s="10"/>
      <c r="R21" s="25"/>
      <c r="S21" s="10"/>
      <c r="T21" s="10"/>
      <c r="U21" s="10"/>
      <c r="V21" s="25"/>
    </row>
    <row r="22" spans="1:22" x14ac:dyDescent="0.25">
      <c r="A22" s="29"/>
      <c r="B22" s="29"/>
      <c r="C22" s="35"/>
      <c r="D22" s="64"/>
      <c r="E22" s="64"/>
      <c r="F22" s="64"/>
      <c r="G22" s="64"/>
      <c r="H22" s="65"/>
      <c r="I22" s="64">
        <v>1930</v>
      </c>
      <c r="J22" s="64"/>
      <c r="K22" s="64">
        <v>0</v>
      </c>
      <c r="L22" s="64"/>
      <c r="M22" s="64"/>
      <c r="N22" s="65">
        <f t="shared" si="2"/>
        <v>1930</v>
      </c>
      <c r="O22" s="64"/>
      <c r="P22" s="64"/>
      <c r="Q22" s="64"/>
      <c r="R22" s="65"/>
      <c r="S22" s="64"/>
      <c r="T22" s="64"/>
      <c r="U22" s="64"/>
      <c r="V22" s="65"/>
    </row>
    <row r="23" spans="1:22" x14ac:dyDescent="0.25">
      <c r="A23" s="37"/>
      <c r="B23" s="38"/>
      <c r="C23" s="58"/>
      <c r="D23" s="10"/>
      <c r="E23" s="10"/>
      <c r="F23" s="10"/>
      <c r="G23" s="10"/>
      <c r="H23" s="14"/>
      <c r="I23" s="10"/>
      <c r="J23" s="10"/>
      <c r="K23" s="10"/>
      <c r="L23" s="10"/>
      <c r="M23" s="10"/>
      <c r="N23" s="14"/>
      <c r="O23" s="10"/>
      <c r="P23" s="10"/>
      <c r="Q23" s="10"/>
      <c r="R23" s="14"/>
      <c r="S23" s="10"/>
      <c r="T23" s="10"/>
      <c r="U23" s="10"/>
      <c r="V23" s="14"/>
    </row>
    <row r="24" spans="1:22" x14ac:dyDescent="0.25">
      <c r="A24" s="27"/>
      <c r="B24" s="27"/>
      <c r="C24" s="28"/>
      <c r="D24" s="10"/>
      <c r="E24" s="10"/>
      <c r="F24" s="10"/>
      <c r="G24" s="10"/>
      <c r="H24" s="14"/>
      <c r="I24" s="10"/>
      <c r="J24" s="10"/>
      <c r="K24" s="10"/>
      <c r="L24" s="10"/>
      <c r="M24" s="10"/>
      <c r="N24" s="14"/>
      <c r="O24" s="10"/>
      <c r="P24" s="10"/>
      <c r="Q24" s="10"/>
      <c r="R24" s="14"/>
      <c r="S24" s="10"/>
      <c r="T24" s="10"/>
      <c r="U24" s="10"/>
      <c r="V24" s="14"/>
    </row>
    <row r="25" spans="1:22" x14ac:dyDescent="0.25">
      <c r="A25" s="37"/>
      <c r="B25" s="38"/>
      <c r="C25" s="58"/>
      <c r="D25" s="10"/>
      <c r="E25" s="10"/>
      <c r="F25" s="10"/>
      <c r="G25" s="10"/>
      <c r="H25" s="14"/>
      <c r="I25" s="10"/>
      <c r="J25" s="10"/>
      <c r="K25" s="10"/>
      <c r="L25" s="10"/>
      <c r="M25" s="10"/>
      <c r="N25" s="14"/>
      <c r="O25" s="10"/>
      <c r="P25" s="10"/>
      <c r="Q25" s="10"/>
      <c r="R25" s="14"/>
      <c r="S25" s="10"/>
      <c r="T25" s="10"/>
      <c r="U25" s="10"/>
      <c r="V25" s="14"/>
    </row>
    <row r="26" spans="1:22" x14ac:dyDescent="0.25">
      <c r="A26" s="29"/>
      <c r="B26" s="29"/>
      <c r="C26" s="35"/>
      <c r="D26" s="29"/>
      <c r="E26" s="29"/>
      <c r="F26" s="29"/>
      <c r="G26" s="29"/>
      <c r="H26" s="30"/>
      <c r="I26" s="29"/>
      <c r="J26" s="29"/>
      <c r="K26" s="29"/>
      <c r="L26" s="29"/>
      <c r="M26" s="29"/>
      <c r="N26" s="30"/>
      <c r="O26" s="29"/>
      <c r="P26" s="29"/>
      <c r="Q26" s="29"/>
      <c r="R26" s="30"/>
      <c r="S26" s="29"/>
      <c r="T26" s="29"/>
      <c r="U26" s="29"/>
      <c r="V26" s="30"/>
    </row>
    <row r="27" spans="1:22" x14ac:dyDescent="0.25">
      <c r="A27" s="37"/>
      <c r="B27" s="63"/>
      <c r="C27" s="58"/>
      <c r="D27" s="10"/>
      <c r="E27" s="10"/>
      <c r="F27" s="10"/>
      <c r="G27" s="10"/>
      <c r="H27" s="14"/>
      <c r="I27" s="10"/>
      <c r="J27" s="10"/>
      <c r="K27" s="10"/>
      <c r="L27" s="10"/>
      <c r="M27" s="10"/>
      <c r="N27" s="14"/>
      <c r="O27" s="10"/>
      <c r="P27" s="10"/>
      <c r="Q27" s="10"/>
      <c r="R27" s="14"/>
      <c r="S27" s="10"/>
      <c r="T27" s="10"/>
      <c r="U27" s="10"/>
      <c r="V27" s="14"/>
    </row>
    <row r="28" spans="1:22" x14ac:dyDescent="0.25">
      <c r="A28" s="29"/>
      <c r="B28" s="29"/>
      <c r="C28" s="35"/>
      <c r="D28" s="29"/>
      <c r="E28" s="29"/>
      <c r="F28" s="29"/>
      <c r="G28" s="29"/>
      <c r="H28" s="30"/>
      <c r="I28" s="29"/>
      <c r="J28" s="29"/>
      <c r="K28" s="29"/>
      <c r="L28" s="29"/>
      <c r="M28" s="29"/>
      <c r="N28" s="30"/>
      <c r="O28" s="29"/>
      <c r="P28" s="29"/>
      <c r="Q28" s="29"/>
      <c r="R28" s="30"/>
      <c r="S28" s="29"/>
      <c r="T28" s="29"/>
      <c r="U28" s="29"/>
      <c r="V28" s="30"/>
    </row>
    <row r="29" spans="1:22" x14ac:dyDescent="0.25">
      <c r="A29" s="37"/>
      <c r="B29" s="38"/>
      <c r="C29" s="58"/>
      <c r="D29" s="10"/>
      <c r="E29" s="10"/>
      <c r="F29" s="10"/>
      <c r="G29" s="10"/>
      <c r="H29" s="14"/>
      <c r="I29" s="10"/>
      <c r="J29" s="10"/>
      <c r="K29" s="10"/>
      <c r="L29" s="10"/>
      <c r="M29" s="10"/>
      <c r="N29" s="14"/>
      <c r="O29" s="10"/>
      <c r="P29" s="10"/>
      <c r="Q29" s="10"/>
      <c r="R29" s="14"/>
      <c r="S29" s="10"/>
      <c r="T29" s="10"/>
      <c r="U29" s="10"/>
      <c r="V29" s="14"/>
    </row>
    <row r="30" spans="1:22" x14ac:dyDescent="0.25">
      <c r="A30" s="29"/>
      <c r="B30" s="29"/>
      <c r="C30" s="35"/>
      <c r="D30" s="29"/>
      <c r="E30" s="29"/>
      <c r="F30" s="29"/>
      <c r="G30" s="29"/>
      <c r="H30" s="30"/>
      <c r="I30" s="29"/>
      <c r="J30" s="29"/>
      <c r="K30" s="29"/>
      <c r="L30" s="29"/>
      <c r="M30" s="29"/>
      <c r="N30" s="30"/>
      <c r="O30" s="29"/>
      <c r="P30" s="29"/>
      <c r="Q30" s="29"/>
      <c r="R30" s="30"/>
      <c r="S30" s="29"/>
      <c r="T30" s="29"/>
      <c r="U30" s="29"/>
      <c r="V30" s="30"/>
    </row>
    <row r="31" spans="1:22" x14ac:dyDescent="0.25">
      <c r="A31" s="37"/>
      <c r="B31" s="38"/>
      <c r="C31" s="62"/>
      <c r="D31" s="33"/>
      <c r="E31" s="33"/>
      <c r="F31" s="33"/>
      <c r="G31" s="33"/>
      <c r="H31" s="25"/>
      <c r="I31" s="33"/>
      <c r="J31" s="33"/>
      <c r="K31" s="33"/>
      <c r="L31" s="33"/>
      <c r="M31" s="33"/>
      <c r="N31" s="25"/>
      <c r="O31" s="33"/>
      <c r="P31" s="33"/>
      <c r="Q31" s="33"/>
      <c r="R31" s="25"/>
      <c r="S31" s="33"/>
      <c r="T31" s="33"/>
      <c r="U31" s="33"/>
      <c r="V31" s="25"/>
    </row>
    <row r="32" spans="1:22" x14ac:dyDescent="0.25">
      <c r="A32" s="38"/>
      <c r="B32" s="27"/>
      <c r="C32" s="41"/>
      <c r="D32" s="29"/>
      <c r="E32" s="29"/>
      <c r="F32" s="29"/>
      <c r="G32" s="29"/>
      <c r="H32" s="30"/>
      <c r="I32" s="29"/>
      <c r="J32" s="29"/>
      <c r="K32" s="29"/>
      <c r="L32" s="29"/>
      <c r="M32" s="29"/>
      <c r="N32" s="30"/>
      <c r="O32" s="29"/>
      <c r="P32" s="29"/>
      <c r="Q32" s="29"/>
      <c r="R32" s="30"/>
      <c r="S32" s="29"/>
      <c r="T32" s="29"/>
      <c r="U32" s="29"/>
      <c r="V32" s="30"/>
    </row>
    <row r="33" spans="1:22" x14ac:dyDescent="0.25">
      <c r="A33" s="37"/>
      <c r="B33" s="38"/>
      <c r="C33" s="62"/>
      <c r="D33" s="10"/>
      <c r="E33" s="10"/>
      <c r="F33" s="10"/>
      <c r="G33" s="10"/>
      <c r="H33" s="14"/>
      <c r="I33" s="10"/>
      <c r="J33" s="10"/>
      <c r="K33" s="10"/>
      <c r="L33" s="10"/>
      <c r="M33" s="10"/>
      <c r="N33" s="14"/>
      <c r="O33" s="10"/>
      <c r="P33" s="10"/>
      <c r="Q33" s="10"/>
      <c r="R33" s="14"/>
      <c r="S33" s="10"/>
      <c r="T33" s="10"/>
      <c r="U33" s="10"/>
      <c r="V33" s="14"/>
    </row>
    <row r="34" spans="1:22" x14ac:dyDescent="0.25">
      <c r="A34" s="29"/>
      <c r="B34" s="29"/>
      <c r="C34" s="35"/>
      <c r="D34" s="10"/>
      <c r="E34" s="10"/>
      <c r="F34" s="10"/>
      <c r="G34" s="10"/>
      <c r="H34" s="14"/>
      <c r="I34" s="10"/>
      <c r="J34" s="10"/>
      <c r="K34" s="10"/>
      <c r="L34" s="10"/>
      <c r="M34" s="10"/>
      <c r="N34" s="14"/>
      <c r="O34" s="10"/>
      <c r="P34" s="10"/>
      <c r="Q34" s="10"/>
      <c r="R34" s="14"/>
      <c r="S34" s="10"/>
      <c r="T34" s="10"/>
      <c r="U34" s="10"/>
      <c r="V34" s="14"/>
    </row>
    <row r="35" spans="1:22" x14ac:dyDescent="0.25">
      <c r="A35" s="37"/>
      <c r="B35" s="38"/>
      <c r="C35" s="42"/>
      <c r="D35" s="43"/>
      <c r="E35" s="43"/>
      <c r="F35" s="43"/>
      <c r="G35" s="43"/>
      <c r="H35" s="44"/>
      <c r="I35" s="43"/>
      <c r="J35" s="43"/>
      <c r="K35" s="43"/>
      <c r="L35" s="43"/>
      <c r="M35" s="43"/>
      <c r="N35" s="44"/>
      <c r="O35" s="43"/>
      <c r="P35" s="43"/>
      <c r="Q35" s="43"/>
      <c r="R35" s="44"/>
      <c r="S35" s="43"/>
      <c r="T35" s="43"/>
      <c r="U35" s="43"/>
      <c r="V35" s="44"/>
    </row>
    <row r="36" spans="1:22" x14ac:dyDescent="0.25">
      <c r="A36" s="29"/>
      <c r="B36" s="29"/>
      <c r="C36" s="35"/>
      <c r="D36" s="29"/>
      <c r="E36" s="29"/>
      <c r="F36" s="29"/>
      <c r="G36" s="29"/>
      <c r="H36" s="30"/>
      <c r="I36" s="29"/>
      <c r="J36" s="29"/>
      <c r="K36" s="29"/>
      <c r="L36" s="29"/>
      <c r="M36" s="29"/>
      <c r="N36" s="30"/>
      <c r="O36" s="29"/>
      <c r="P36" s="29"/>
      <c r="Q36" s="29"/>
      <c r="R36" s="30"/>
      <c r="S36" s="29"/>
      <c r="T36" s="29"/>
      <c r="U36" s="29"/>
      <c r="V36" s="30"/>
    </row>
    <row r="37" spans="1:22" ht="15.75" thickBot="1" x14ac:dyDescent="0.3">
      <c r="A37" s="4"/>
      <c r="B37" s="4"/>
      <c r="C37" s="45"/>
      <c r="D37" s="46"/>
      <c r="E37" s="46"/>
      <c r="F37" s="46"/>
      <c r="G37" s="46"/>
      <c r="H37" s="47"/>
      <c r="I37" s="46"/>
      <c r="J37" s="46"/>
      <c r="K37" s="46"/>
      <c r="L37" s="46"/>
      <c r="M37" s="46"/>
      <c r="N37" s="47"/>
      <c r="O37" s="46"/>
      <c r="P37" s="46"/>
      <c r="Q37" s="46"/>
      <c r="R37" s="47"/>
      <c r="S37" s="46"/>
      <c r="T37" s="46"/>
      <c r="U37" s="46"/>
      <c r="V37" s="47"/>
    </row>
    <row r="38" spans="1:22" x14ac:dyDescent="0.25">
      <c r="A38" s="4"/>
      <c r="B38" s="4"/>
      <c r="C38" s="48" t="s">
        <v>4</v>
      </c>
      <c r="D38" s="49">
        <v>21502</v>
      </c>
      <c r="E38" s="49">
        <v>3976</v>
      </c>
      <c r="F38" s="49"/>
      <c r="G38" s="49">
        <v>0</v>
      </c>
      <c r="H38" s="50">
        <v>25478</v>
      </c>
      <c r="I38" s="49">
        <v>60857</v>
      </c>
      <c r="J38" s="49">
        <v>11782</v>
      </c>
      <c r="K38" s="49">
        <v>0</v>
      </c>
      <c r="L38" s="49"/>
      <c r="M38" s="49">
        <v>0</v>
      </c>
      <c r="N38" s="50">
        <v>72639</v>
      </c>
      <c r="O38" s="49">
        <v>32232</v>
      </c>
      <c r="P38" s="49"/>
      <c r="Q38" s="49">
        <v>39523</v>
      </c>
      <c r="R38" s="50">
        <v>71755</v>
      </c>
      <c r="S38" s="49">
        <v>348921</v>
      </c>
      <c r="T38" s="49">
        <v>64265</v>
      </c>
      <c r="U38" s="49">
        <v>11944</v>
      </c>
      <c r="V38" s="50">
        <v>425130</v>
      </c>
    </row>
    <row r="39" spans="1:22" ht="15.75" thickBot="1" x14ac:dyDescent="0.3">
      <c r="A39" s="4"/>
      <c r="B39" s="4"/>
      <c r="C39" s="51" t="s">
        <v>5</v>
      </c>
      <c r="D39" s="52">
        <v>16195.7</v>
      </c>
      <c r="E39" s="52">
        <v>2783.2</v>
      </c>
      <c r="F39" s="52"/>
      <c r="G39" s="52">
        <v>2700</v>
      </c>
      <c r="H39" s="53">
        <v>21678.9</v>
      </c>
      <c r="I39" s="52">
        <v>37230.799999999996</v>
      </c>
      <c r="J39" s="52">
        <v>8247.4</v>
      </c>
      <c r="K39" s="52">
        <v>4200</v>
      </c>
      <c r="L39" s="52"/>
      <c r="M39" s="52">
        <v>5287.5</v>
      </c>
      <c r="N39" s="53">
        <v>54965.7</v>
      </c>
      <c r="O39" s="52">
        <v>19339.2</v>
      </c>
      <c r="P39" s="52"/>
      <c r="Q39" s="52">
        <v>23713.8</v>
      </c>
      <c r="R39" s="53">
        <v>43053</v>
      </c>
      <c r="S39" s="52">
        <v>278106.48</v>
      </c>
      <c r="T39" s="52">
        <v>38559</v>
      </c>
      <c r="U39" s="52">
        <v>7166.4</v>
      </c>
      <c r="V39" s="53">
        <v>323831.88</v>
      </c>
    </row>
    <row r="40" spans="1:22" x14ac:dyDescent="0.25">
      <c r="A40" s="4"/>
      <c r="B40" s="4"/>
      <c r="C40" s="4"/>
      <c r="D40" s="4"/>
      <c r="E40" s="4"/>
      <c r="F40" s="4"/>
      <c r="G40" s="4"/>
      <c r="H40" s="5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4"/>
      <c r="B41" s="4"/>
      <c r="C41" s="4"/>
      <c r="D41" s="54"/>
      <c r="E41" s="54"/>
      <c r="F41" s="54"/>
      <c r="G41" s="54"/>
      <c r="H41" s="54">
        <v>25478</v>
      </c>
      <c r="I41" s="54"/>
      <c r="J41" s="54"/>
      <c r="K41" s="54"/>
      <c r="L41" s="54"/>
      <c r="M41" s="54"/>
      <c r="N41" s="54">
        <v>72639</v>
      </c>
      <c r="O41" s="4"/>
      <c r="P41" s="4"/>
      <c r="Q41" s="4"/>
      <c r="R41" s="54">
        <v>71755</v>
      </c>
      <c r="S41" s="55"/>
      <c r="T41" s="55"/>
      <c r="U41" s="55"/>
      <c r="V41" s="54">
        <v>425130</v>
      </c>
    </row>
    <row r="42" spans="1:22" x14ac:dyDescent="0.25">
      <c r="A42" s="4"/>
      <c r="B42" s="4"/>
      <c r="C42" s="4"/>
      <c r="D42" s="56"/>
      <c r="E42" s="56"/>
      <c r="F42" s="56"/>
      <c r="G42" s="56"/>
      <c r="H42" s="56">
        <v>21678.9</v>
      </c>
      <c r="I42" s="56"/>
      <c r="J42" s="56"/>
      <c r="K42" s="56"/>
      <c r="L42" s="56"/>
      <c r="M42" s="56"/>
      <c r="N42" s="56">
        <v>54965.7</v>
      </c>
      <c r="O42" s="56"/>
      <c r="P42" s="56"/>
      <c r="Q42" s="56"/>
      <c r="R42" s="56">
        <v>43053</v>
      </c>
      <c r="S42" s="4"/>
      <c r="T42" s="4"/>
      <c r="U42" s="4"/>
      <c r="V42" s="56">
        <v>323831.88</v>
      </c>
    </row>
    <row r="43" spans="1:2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4"/>
      <c r="B44" s="4"/>
      <c r="C44" s="4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4"/>
      <c r="O44" s="4"/>
      <c r="P44" s="4"/>
      <c r="Q44" s="4"/>
      <c r="R44" s="4"/>
      <c r="S44" s="4"/>
      <c r="T44" s="4"/>
      <c r="U44" s="4"/>
      <c r="V44" s="56">
        <v>443529.48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3C28-F8B1-4673-849F-34FEEA2A8C81}">
  <dimension ref="A1:S44"/>
  <sheetViews>
    <sheetView zoomScale="115" zoomScaleNormal="115" workbookViewId="0">
      <selection activeCell="G8" sqref="G8"/>
    </sheetView>
  </sheetViews>
  <sheetFormatPr defaultRowHeight="15" x14ac:dyDescent="0.25"/>
  <cols>
    <col min="1" max="1" width="22.7109375" bestFit="1" customWidth="1"/>
    <col min="2" max="2" width="28.28515625" bestFit="1" customWidth="1"/>
    <col min="3" max="3" width="14.42578125" customWidth="1"/>
    <col min="4" max="4" width="12.28515625" bestFit="1" customWidth="1"/>
    <col min="5" max="5" width="11.28515625" bestFit="1" customWidth="1"/>
    <col min="6" max="6" width="11.5703125" bestFit="1" customWidth="1"/>
    <col min="7" max="7" width="11" customWidth="1"/>
    <col min="8" max="8" width="12.28515625" bestFit="1" customWidth="1"/>
    <col min="9" max="9" width="10.140625" customWidth="1"/>
    <col min="10" max="11" width="11.28515625" bestFit="1" customWidth="1"/>
    <col min="12" max="12" width="9.42578125" customWidth="1"/>
    <col min="13" max="14" width="11.42578125" bestFit="1" customWidth="1"/>
    <col min="15" max="15" width="11.28515625" bestFit="1" customWidth="1"/>
    <col min="16" max="16" width="12.28515625" bestFit="1" customWidth="1"/>
    <col min="17" max="17" width="11.42578125" bestFit="1" customWidth="1"/>
    <col min="18" max="18" width="11.28515625" bestFit="1" customWidth="1"/>
    <col min="19" max="19" width="12.42578125" bestFit="1" customWidth="1"/>
  </cols>
  <sheetData>
    <row r="1" spans="1:19" ht="27" thickBot="1" x14ac:dyDescent="0.45">
      <c r="A1" s="1" t="s">
        <v>13</v>
      </c>
      <c r="B1" s="2" t="s">
        <v>60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6.25" x14ac:dyDescent="0.4">
      <c r="A2" s="5"/>
      <c r="B2" s="6"/>
      <c r="C2" s="7"/>
      <c r="D2" s="8"/>
      <c r="E2" s="8"/>
      <c r="F2" s="8"/>
      <c r="G2" s="9" t="s">
        <v>0</v>
      </c>
      <c r="H2" s="8"/>
      <c r="I2" s="8"/>
      <c r="J2" s="8"/>
      <c r="K2" s="8"/>
      <c r="L2" s="9" t="s">
        <v>1</v>
      </c>
      <c r="M2" s="10"/>
      <c r="N2" s="10"/>
      <c r="O2" s="9" t="s">
        <v>2</v>
      </c>
      <c r="P2" s="10"/>
      <c r="Q2" s="10"/>
      <c r="R2" s="10"/>
      <c r="S2" s="9" t="s">
        <v>3</v>
      </c>
    </row>
    <row r="3" spans="1:19" x14ac:dyDescent="0.25">
      <c r="A3" s="11" t="s">
        <v>7</v>
      </c>
      <c r="B3" s="12" t="s">
        <v>6</v>
      </c>
      <c r="C3" s="13" t="s">
        <v>34</v>
      </c>
      <c r="D3" s="8"/>
      <c r="E3" s="8"/>
      <c r="F3" s="8"/>
      <c r="G3" s="9" t="s">
        <v>8</v>
      </c>
      <c r="H3" s="8"/>
      <c r="I3" s="8"/>
      <c r="J3" s="8"/>
      <c r="K3" s="8"/>
      <c r="L3" s="9" t="s">
        <v>8</v>
      </c>
      <c r="M3" s="14"/>
      <c r="N3" s="14"/>
      <c r="O3" s="9" t="s">
        <v>8</v>
      </c>
      <c r="P3" s="14"/>
      <c r="Q3" s="14"/>
      <c r="R3" s="14"/>
      <c r="S3" s="9" t="s">
        <v>8</v>
      </c>
    </row>
    <row r="4" spans="1:19" ht="30.75" customHeight="1" thickBot="1" x14ac:dyDescent="0.3">
      <c r="A4" s="15"/>
      <c r="B4" s="16"/>
      <c r="C4" s="17"/>
      <c r="D4" s="18" t="s">
        <v>11</v>
      </c>
      <c r="E4" s="18" t="s">
        <v>12</v>
      </c>
      <c r="F4" s="18" t="s">
        <v>20</v>
      </c>
      <c r="G4" s="19"/>
      <c r="H4" s="18" t="s">
        <v>11</v>
      </c>
      <c r="I4" s="18" t="s">
        <v>12</v>
      </c>
      <c r="J4" s="57" t="s">
        <v>19</v>
      </c>
      <c r="K4" s="18" t="s">
        <v>20</v>
      </c>
      <c r="L4" s="20"/>
      <c r="M4" s="18" t="s">
        <v>12</v>
      </c>
      <c r="N4" s="18" t="s">
        <v>20</v>
      </c>
      <c r="O4" s="20"/>
      <c r="P4" s="59" t="s">
        <v>27</v>
      </c>
      <c r="Q4" s="57" t="s">
        <v>19</v>
      </c>
      <c r="R4" s="18" t="s">
        <v>20</v>
      </c>
      <c r="S4" s="20"/>
    </row>
    <row r="5" spans="1:19" x14ac:dyDescent="0.25">
      <c r="A5" s="60" t="s">
        <v>45</v>
      </c>
      <c r="B5" s="61" t="s">
        <v>29</v>
      </c>
      <c r="C5" s="62" t="s">
        <v>28</v>
      </c>
      <c r="D5" s="24">
        <v>97916</v>
      </c>
      <c r="E5" s="24"/>
      <c r="F5" s="24">
        <v>0</v>
      </c>
      <c r="G5" s="25">
        <f>SUM(D5:F5)</f>
        <v>97916</v>
      </c>
      <c r="H5" s="24"/>
      <c r="I5" s="24"/>
      <c r="J5" s="24">
        <v>992</v>
      </c>
      <c r="K5" s="24">
        <v>3000</v>
      </c>
      <c r="L5" s="25">
        <f>SUM(H5:K5)</f>
        <v>3992</v>
      </c>
      <c r="M5" s="24"/>
      <c r="N5" s="24"/>
      <c r="O5" s="26"/>
      <c r="P5" s="24"/>
      <c r="Q5" s="24">
        <v>34293</v>
      </c>
      <c r="R5" s="24"/>
      <c r="S5" s="25">
        <f>SUM(P5:R5)</f>
        <v>34293</v>
      </c>
    </row>
    <row r="6" spans="1:19" x14ac:dyDescent="0.25">
      <c r="A6" s="27"/>
      <c r="B6" s="27"/>
      <c r="C6" s="28"/>
      <c r="D6" s="64">
        <v>133685.5</v>
      </c>
      <c r="E6" s="64"/>
      <c r="F6" s="64">
        <v>1012.5</v>
      </c>
      <c r="G6" s="65">
        <f>SUM(D6:F6)</f>
        <v>134698</v>
      </c>
      <c r="H6" s="64"/>
      <c r="I6" s="64"/>
      <c r="J6" s="64">
        <v>2012.5</v>
      </c>
      <c r="K6" s="64">
        <v>6750</v>
      </c>
      <c r="L6" s="65">
        <f>SUM(H6:K6)</f>
        <v>8762.5</v>
      </c>
      <c r="M6" s="64"/>
      <c r="N6" s="64"/>
      <c r="O6" s="65"/>
      <c r="P6" s="66"/>
      <c r="Q6" s="66">
        <v>62300</v>
      </c>
      <c r="R6" s="66"/>
      <c r="S6" s="65">
        <f>SUM(P6:R6)</f>
        <v>62300</v>
      </c>
    </row>
    <row r="7" spans="1:19" x14ac:dyDescent="0.25">
      <c r="A7" s="60" t="s">
        <v>44</v>
      </c>
      <c r="B7" s="61" t="s">
        <v>30</v>
      </c>
      <c r="C7" s="58" t="s">
        <v>28</v>
      </c>
      <c r="D7" s="33">
        <v>195040</v>
      </c>
      <c r="E7" s="33"/>
      <c r="F7" s="33"/>
      <c r="G7" s="25">
        <f>SUM(D7:F7)</f>
        <v>195040</v>
      </c>
      <c r="H7" s="33"/>
      <c r="I7" s="33"/>
      <c r="J7" s="33">
        <v>1552</v>
      </c>
      <c r="K7" s="33">
        <v>3000</v>
      </c>
      <c r="L7" s="25">
        <f t="shared" ref="L7:L22" si="0">SUM(H7:K7)</f>
        <v>4552</v>
      </c>
      <c r="M7" s="10"/>
      <c r="N7" s="34"/>
      <c r="O7" s="26"/>
      <c r="P7" s="10"/>
      <c r="Q7" s="10"/>
      <c r="R7" s="10"/>
      <c r="S7" s="25"/>
    </row>
    <row r="8" spans="1:19" x14ac:dyDescent="0.25">
      <c r="A8" s="29"/>
      <c r="B8" s="29"/>
      <c r="C8" s="35"/>
      <c r="D8" s="64">
        <v>90371</v>
      </c>
      <c r="E8" s="64"/>
      <c r="F8" s="64"/>
      <c r="G8" s="65">
        <f>SUM(D8:F8)</f>
        <v>90371</v>
      </c>
      <c r="H8" s="64"/>
      <c r="I8" s="64"/>
      <c r="J8" s="64">
        <v>2107</v>
      </c>
      <c r="K8" s="64">
        <v>9000</v>
      </c>
      <c r="L8" s="65">
        <f t="shared" si="0"/>
        <v>11107</v>
      </c>
      <c r="M8" s="64"/>
      <c r="N8" s="64"/>
      <c r="O8" s="65"/>
      <c r="P8" s="66"/>
      <c r="Q8" s="66"/>
      <c r="R8" s="66"/>
      <c r="S8" s="65"/>
    </row>
    <row r="9" spans="1:19" x14ac:dyDescent="0.25">
      <c r="A9" s="31" t="s">
        <v>21</v>
      </c>
      <c r="B9" s="38" t="s">
        <v>25</v>
      </c>
      <c r="C9" s="58" t="s">
        <v>22</v>
      </c>
      <c r="D9" s="10"/>
      <c r="E9" s="10"/>
      <c r="F9" s="10"/>
      <c r="G9" s="14"/>
      <c r="H9" s="10"/>
      <c r="I9" s="10"/>
      <c r="J9" s="10"/>
      <c r="K9" s="10"/>
      <c r="L9" s="25"/>
      <c r="M9" s="10"/>
      <c r="N9" s="10"/>
      <c r="O9" s="14"/>
      <c r="P9" s="10"/>
      <c r="Q9" s="10"/>
      <c r="R9" s="10">
        <v>430</v>
      </c>
      <c r="S9" s="25">
        <f>SUM(P9:R9)</f>
        <v>430</v>
      </c>
    </row>
    <row r="10" spans="1:19" x14ac:dyDescent="0.25">
      <c r="A10" s="29"/>
      <c r="B10" s="29"/>
      <c r="C10" s="35"/>
      <c r="D10" s="29"/>
      <c r="E10" s="29"/>
      <c r="F10" s="29"/>
      <c r="G10" s="30"/>
      <c r="H10" s="29"/>
      <c r="I10" s="29"/>
      <c r="J10" s="29"/>
      <c r="K10" s="29"/>
      <c r="L10" s="65"/>
      <c r="M10" s="29"/>
      <c r="N10" s="29"/>
      <c r="O10" s="30"/>
      <c r="P10" s="29"/>
      <c r="Q10" s="29"/>
      <c r="R10" s="64">
        <v>943</v>
      </c>
      <c r="S10" s="65">
        <f>SUM(P10:R10)</f>
        <v>943</v>
      </c>
    </row>
    <row r="11" spans="1:19" x14ac:dyDescent="0.25">
      <c r="A11" s="37" t="s">
        <v>23</v>
      </c>
      <c r="B11" s="38" t="s">
        <v>26</v>
      </c>
      <c r="C11" s="58" t="s">
        <v>24</v>
      </c>
      <c r="D11" s="10"/>
      <c r="E11" s="10"/>
      <c r="F11" s="10"/>
      <c r="G11" s="14"/>
      <c r="H11" s="10"/>
      <c r="I11" s="10"/>
      <c r="J11" s="10"/>
      <c r="K11" s="10"/>
      <c r="L11" s="25"/>
      <c r="M11" s="10"/>
      <c r="N11" s="10"/>
      <c r="O11" s="14"/>
      <c r="P11" s="10"/>
      <c r="Q11" s="10"/>
      <c r="R11" s="10"/>
      <c r="S11" s="14"/>
    </row>
    <row r="12" spans="1:19" x14ac:dyDescent="0.25">
      <c r="A12" s="29"/>
      <c r="B12" s="29"/>
      <c r="C12" s="35"/>
      <c r="D12" s="29"/>
      <c r="E12" s="29"/>
      <c r="F12" s="29"/>
      <c r="G12" s="30"/>
      <c r="H12" s="29"/>
      <c r="I12" s="29"/>
      <c r="J12" s="29"/>
      <c r="K12" s="29"/>
      <c r="L12" s="65"/>
      <c r="M12" s="29"/>
      <c r="N12" s="29"/>
      <c r="O12" s="30"/>
      <c r="P12" s="29"/>
      <c r="Q12" s="29"/>
      <c r="R12" s="29"/>
      <c r="S12" s="30"/>
    </row>
    <row r="13" spans="1:19" x14ac:dyDescent="0.25">
      <c r="A13" s="21" t="s">
        <v>9</v>
      </c>
      <c r="B13" s="22" t="s">
        <v>15</v>
      </c>
      <c r="C13" s="23" t="s">
        <v>10</v>
      </c>
      <c r="D13" s="33">
        <v>5002</v>
      </c>
      <c r="E13" s="33">
        <v>8153</v>
      </c>
      <c r="F13" s="33"/>
      <c r="G13" s="25">
        <v>7562</v>
      </c>
      <c r="H13" s="33">
        <v>4166</v>
      </c>
      <c r="I13" s="33"/>
      <c r="J13" s="33"/>
      <c r="K13" s="33">
        <v>0</v>
      </c>
      <c r="L13" s="25">
        <f t="shared" si="0"/>
        <v>4166</v>
      </c>
      <c r="M13" s="36"/>
      <c r="N13" s="36"/>
      <c r="O13" s="26"/>
      <c r="P13" s="36">
        <v>90324</v>
      </c>
      <c r="Q13" s="36"/>
      <c r="R13" s="36"/>
      <c r="S13" s="25">
        <f>SUM(P13:R13)</f>
        <v>90324</v>
      </c>
    </row>
    <row r="14" spans="1:19" x14ac:dyDescent="0.25">
      <c r="A14" s="27"/>
      <c r="B14" s="27"/>
      <c r="C14" s="28"/>
      <c r="D14" s="64">
        <v>12499.5</v>
      </c>
      <c r="E14" s="64">
        <v>15923</v>
      </c>
      <c r="F14" s="64"/>
      <c r="G14" s="65">
        <v>5293.4</v>
      </c>
      <c r="H14" s="64">
        <v>8016.2</v>
      </c>
      <c r="I14" s="64"/>
      <c r="J14" s="64"/>
      <c r="K14" s="64">
        <v>18400</v>
      </c>
      <c r="L14" s="65">
        <f t="shared" si="0"/>
        <v>26416.2</v>
      </c>
      <c r="M14" s="67"/>
      <c r="N14" s="67"/>
      <c r="O14" s="65"/>
      <c r="P14" s="67">
        <v>0</v>
      </c>
      <c r="Q14" s="67"/>
      <c r="R14" s="67"/>
      <c r="S14" s="65">
        <f>SUM(P14:R14)</f>
        <v>0</v>
      </c>
    </row>
    <row r="15" spans="1:19" x14ac:dyDescent="0.25">
      <c r="A15" s="21" t="s">
        <v>17</v>
      </c>
      <c r="B15" s="68" t="s">
        <v>14</v>
      </c>
      <c r="C15" s="32" t="s">
        <v>16</v>
      </c>
      <c r="D15" s="33">
        <v>9390</v>
      </c>
      <c r="E15" s="33">
        <v>18349</v>
      </c>
      <c r="F15" s="33">
        <v>0</v>
      </c>
      <c r="G15" s="25">
        <v>0</v>
      </c>
      <c r="H15" s="33"/>
      <c r="I15" s="33">
        <v>120054</v>
      </c>
      <c r="J15" s="33">
        <v>20000</v>
      </c>
      <c r="K15" s="33"/>
      <c r="L15" s="25">
        <f t="shared" si="0"/>
        <v>140054</v>
      </c>
      <c r="M15" s="33"/>
      <c r="N15" s="24"/>
      <c r="O15" s="26"/>
      <c r="P15" s="33"/>
      <c r="Q15" s="33"/>
      <c r="R15" s="33"/>
      <c r="S15" s="25"/>
    </row>
    <row r="16" spans="1:19" x14ac:dyDescent="0.25">
      <c r="A16" s="29"/>
      <c r="B16" s="29"/>
      <c r="C16" s="35"/>
      <c r="D16" s="64">
        <v>10322</v>
      </c>
      <c r="E16" s="64">
        <v>18200</v>
      </c>
      <c r="F16" s="64">
        <v>400</v>
      </c>
      <c r="G16" s="65">
        <v>1687.5</v>
      </c>
      <c r="H16" s="64"/>
      <c r="I16" s="64">
        <v>242019</v>
      </c>
      <c r="J16" s="64">
        <v>44544</v>
      </c>
      <c r="K16" s="64"/>
      <c r="L16" s="65">
        <f t="shared" si="0"/>
        <v>286563</v>
      </c>
      <c r="M16" s="64"/>
      <c r="N16" s="64"/>
      <c r="O16" s="65"/>
      <c r="P16" s="64"/>
      <c r="Q16" s="64"/>
      <c r="R16" s="64"/>
      <c r="S16" s="65"/>
    </row>
    <row r="17" spans="1:19" x14ac:dyDescent="0.25">
      <c r="A17" s="37" t="s">
        <v>31</v>
      </c>
      <c r="B17" s="38" t="s">
        <v>32</v>
      </c>
      <c r="C17" s="58" t="s">
        <v>33</v>
      </c>
      <c r="D17" s="33"/>
      <c r="E17" s="33"/>
      <c r="F17" s="33"/>
      <c r="G17" s="25"/>
      <c r="H17" s="33">
        <v>50000</v>
      </c>
      <c r="I17" s="33"/>
      <c r="J17" s="33"/>
      <c r="K17" s="33"/>
      <c r="L17" s="25">
        <f t="shared" si="0"/>
        <v>50000</v>
      </c>
      <c r="M17" s="33">
        <v>28543.5</v>
      </c>
      <c r="N17" s="24">
        <v>3000</v>
      </c>
      <c r="O17" s="25">
        <f t="shared" ref="O17:O18" si="1">SUM(K17:N17)</f>
        <v>81543.5</v>
      </c>
      <c r="P17" s="33"/>
      <c r="Q17" s="33">
        <v>6425</v>
      </c>
      <c r="R17" s="33">
        <v>50000</v>
      </c>
      <c r="S17" s="25">
        <v>76209</v>
      </c>
    </row>
    <row r="18" spans="1:19" x14ac:dyDescent="0.25">
      <c r="A18" s="29"/>
      <c r="B18" s="29"/>
      <c r="C18" s="35"/>
      <c r="D18" s="64"/>
      <c r="E18" s="64"/>
      <c r="F18" s="64"/>
      <c r="G18" s="65"/>
      <c r="H18" s="64">
        <v>102344.6</v>
      </c>
      <c r="I18" s="64"/>
      <c r="J18" s="64"/>
      <c r="K18" s="64"/>
      <c r="L18" s="65">
        <f t="shared" si="0"/>
        <v>102344.6</v>
      </c>
      <c r="M18" s="64">
        <v>50000</v>
      </c>
      <c r="N18" s="64">
        <v>6800</v>
      </c>
      <c r="O18" s="65">
        <f t="shared" si="1"/>
        <v>159144.6</v>
      </c>
      <c r="P18" s="64"/>
      <c r="Q18" s="64">
        <v>19238</v>
      </c>
      <c r="R18" s="64">
        <v>92320</v>
      </c>
      <c r="S18" s="65">
        <v>45725.4</v>
      </c>
    </row>
    <row r="19" spans="1:19" x14ac:dyDescent="0.25">
      <c r="A19" s="37" t="s">
        <v>46</v>
      </c>
      <c r="B19" s="38" t="s">
        <v>32</v>
      </c>
      <c r="C19" s="58" t="s">
        <v>35</v>
      </c>
      <c r="D19" s="33"/>
      <c r="E19" s="33"/>
      <c r="F19" s="33"/>
      <c r="G19" s="25"/>
      <c r="H19" s="33">
        <v>27552</v>
      </c>
      <c r="I19" s="33"/>
      <c r="J19" s="33"/>
      <c r="K19" s="33"/>
      <c r="L19" s="25">
        <f t="shared" si="0"/>
        <v>27552</v>
      </c>
      <c r="M19" s="33"/>
      <c r="N19" s="33"/>
      <c r="O19" s="25"/>
      <c r="P19" s="33"/>
      <c r="Q19" s="33"/>
      <c r="R19" s="33"/>
      <c r="S19" s="25"/>
    </row>
    <row r="20" spans="1:19" x14ac:dyDescent="0.25">
      <c r="A20" s="29"/>
      <c r="B20" s="29"/>
      <c r="C20" s="35"/>
      <c r="D20" s="39"/>
      <c r="E20" s="39"/>
      <c r="F20" s="39"/>
      <c r="G20" s="40"/>
      <c r="H20" s="39">
        <v>91110</v>
      </c>
      <c r="I20" s="39"/>
      <c r="J20" s="39"/>
      <c r="K20" s="39"/>
      <c r="L20" s="65">
        <f t="shared" si="0"/>
        <v>91110</v>
      </c>
      <c r="M20" s="39"/>
      <c r="N20" s="39"/>
      <c r="O20" s="40"/>
      <c r="P20" s="39"/>
      <c r="Q20" s="39"/>
      <c r="R20" s="39"/>
      <c r="S20" s="40"/>
    </row>
    <row r="21" spans="1:19" x14ac:dyDescent="0.25">
      <c r="A21" s="37" t="s">
        <v>36</v>
      </c>
      <c r="B21" s="38" t="s">
        <v>39</v>
      </c>
      <c r="C21" s="58" t="s">
        <v>56</v>
      </c>
      <c r="D21" s="10"/>
      <c r="E21" s="10"/>
      <c r="F21" s="10"/>
      <c r="G21" s="14"/>
      <c r="H21" s="10"/>
      <c r="I21" s="10"/>
      <c r="J21" s="10">
        <v>8372</v>
      </c>
      <c r="K21" s="10">
        <v>2932</v>
      </c>
      <c r="L21" s="25">
        <f t="shared" si="0"/>
        <v>11304</v>
      </c>
      <c r="M21" s="10"/>
      <c r="N21" s="10"/>
      <c r="O21" s="14"/>
      <c r="P21" s="10"/>
      <c r="Q21" s="10"/>
      <c r="R21" s="10"/>
      <c r="S21" s="14"/>
    </row>
    <row r="22" spans="1:19" x14ac:dyDescent="0.25">
      <c r="A22" s="29"/>
      <c r="B22" s="29"/>
      <c r="C22" s="35"/>
      <c r="D22" s="64"/>
      <c r="E22" s="64"/>
      <c r="F22" s="64"/>
      <c r="G22" s="65"/>
      <c r="H22" s="64"/>
      <c r="I22" s="64"/>
      <c r="J22" s="64">
        <v>24280</v>
      </c>
      <c r="K22" s="64">
        <v>5300</v>
      </c>
      <c r="L22" s="65">
        <f t="shared" si="0"/>
        <v>29580</v>
      </c>
      <c r="M22" s="64"/>
      <c r="N22" s="64"/>
      <c r="O22" s="65"/>
      <c r="P22" s="64"/>
      <c r="Q22" s="64"/>
      <c r="R22" s="64"/>
      <c r="S22" s="65"/>
    </row>
    <row r="23" spans="1:19" x14ac:dyDescent="0.25">
      <c r="A23" s="37" t="s">
        <v>37</v>
      </c>
      <c r="B23" s="38" t="s">
        <v>39</v>
      </c>
      <c r="C23" s="58" t="s">
        <v>57</v>
      </c>
      <c r="D23" s="10"/>
      <c r="E23" s="10"/>
      <c r="F23" s="10"/>
      <c r="G23" s="14"/>
      <c r="H23" s="10"/>
      <c r="I23" s="10"/>
      <c r="J23" s="10"/>
      <c r="K23" s="10"/>
      <c r="L23" s="14"/>
      <c r="M23" s="10"/>
      <c r="N23" s="10"/>
      <c r="O23" s="14"/>
      <c r="P23" s="10"/>
      <c r="Q23" s="10"/>
      <c r="R23" s="10"/>
      <c r="S23" s="14"/>
    </row>
    <row r="24" spans="1:19" x14ac:dyDescent="0.25">
      <c r="A24" s="27"/>
      <c r="B24" s="27"/>
      <c r="C24" s="28"/>
      <c r="D24" s="10"/>
      <c r="E24" s="10"/>
      <c r="F24" s="10"/>
      <c r="G24" s="14"/>
      <c r="H24" s="10"/>
      <c r="I24" s="10"/>
      <c r="J24" s="10"/>
      <c r="K24" s="10"/>
      <c r="L24" s="14"/>
      <c r="M24" s="10"/>
      <c r="N24" s="10"/>
      <c r="O24" s="14"/>
      <c r="P24" s="10"/>
      <c r="Q24" s="10"/>
      <c r="R24" s="10"/>
      <c r="S24" s="14"/>
    </row>
    <row r="25" spans="1:19" x14ac:dyDescent="0.25">
      <c r="A25" s="37" t="s">
        <v>38</v>
      </c>
      <c r="B25" s="38" t="s">
        <v>40</v>
      </c>
      <c r="C25" s="58" t="s">
        <v>55</v>
      </c>
      <c r="D25" s="10"/>
      <c r="E25" s="10"/>
      <c r="F25" s="10"/>
      <c r="G25" s="14"/>
      <c r="H25" s="10"/>
      <c r="I25" s="10"/>
      <c r="J25" s="10"/>
      <c r="K25" s="10"/>
      <c r="L25" s="14"/>
      <c r="M25" s="10"/>
      <c r="N25" s="10"/>
      <c r="O25" s="14"/>
      <c r="P25" s="10"/>
      <c r="Q25" s="10"/>
      <c r="R25" s="10"/>
      <c r="S25" s="14"/>
    </row>
    <row r="26" spans="1:19" x14ac:dyDescent="0.25">
      <c r="A26" s="29"/>
      <c r="B26" s="29"/>
      <c r="C26" s="35"/>
      <c r="D26" s="29"/>
      <c r="E26" s="29"/>
      <c r="F26" s="29"/>
      <c r="G26" s="30"/>
      <c r="H26" s="29"/>
      <c r="I26" s="29"/>
      <c r="J26" s="29"/>
      <c r="K26" s="29"/>
      <c r="L26" s="30"/>
      <c r="M26" s="29"/>
      <c r="N26" s="29"/>
      <c r="O26" s="30"/>
      <c r="P26" s="29"/>
      <c r="Q26" s="29"/>
      <c r="R26" s="29"/>
      <c r="S26" s="30"/>
    </row>
    <row r="27" spans="1:19" x14ac:dyDescent="0.25">
      <c r="A27" s="37" t="s">
        <v>41</v>
      </c>
      <c r="B27" s="63" t="s">
        <v>42</v>
      </c>
      <c r="C27" s="58" t="s">
        <v>59</v>
      </c>
      <c r="D27" s="10"/>
      <c r="E27" s="10"/>
      <c r="F27" s="10"/>
      <c r="G27" s="14"/>
      <c r="H27" s="10"/>
      <c r="I27" s="10"/>
      <c r="J27" s="10"/>
      <c r="K27" s="10"/>
      <c r="L27" s="14"/>
      <c r="M27" s="10"/>
      <c r="N27" s="10"/>
      <c r="O27" s="14"/>
      <c r="P27" s="10"/>
      <c r="Q27" s="10"/>
      <c r="R27" s="10"/>
      <c r="S27" s="14"/>
    </row>
    <row r="28" spans="1:19" x14ac:dyDescent="0.25">
      <c r="A28" s="29"/>
      <c r="B28" s="29"/>
      <c r="C28" s="35"/>
      <c r="D28" s="29"/>
      <c r="E28" s="29"/>
      <c r="F28" s="29"/>
      <c r="G28" s="30"/>
      <c r="H28" s="29"/>
      <c r="I28" s="29"/>
      <c r="J28" s="29"/>
      <c r="K28" s="29"/>
      <c r="L28" s="30"/>
      <c r="M28" s="29"/>
      <c r="N28" s="29"/>
      <c r="O28" s="30"/>
      <c r="P28" s="29"/>
      <c r="Q28" s="29"/>
      <c r="R28" s="29"/>
      <c r="S28" s="30"/>
    </row>
    <row r="29" spans="1:19" x14ac:dyDescent="0.25">
      <c r="A29" s="37" t="s">
        <v>41</v>
      </c>
      <c r="B29" s="38" t="s">
        <v>43</v>
      </c>
      <c r="C29" s="58" t="s">
        <v>58</v>
      </c>
      <c r="D29" s="10"/>
      <c r="E29" s="10"/>
      <c r="F29" s="10"/>
      <c r="G29" s="14"/>
      <c r="H29" s="10"/>
      <c r="I29" s="10"/>
      <c r="J29" s="10"/>
      <c r="K29" s="10"/>
      <c r="L29" s="14"/>
      <c r="M29" s="10"/>
      <c r="N29" s="10"/>
      <c r="O29" s="14"/>
      <c r="P29" s="10"/>
      <c r="Q29" s="10"/>
      <c r="R29" s="10"/>
      <c r="S29" s="14"/>
    </row>
    <row r="30" spans="1:19" x14ac:dyDescent="0.25">
      <c r="A30" s="29"/>
      <c r="B30" s="29"/>
      <c r="C30" s="35"/>
      <c r="D30" s="29"/>
      <c r="E30" s="29"/>
      <c r="F30" s="29"/>
      <c r="G30" s="30"/>
      <c r="H30" s="29"/>
      <c r="I30" s="29"/>
      <c r="J30" s="29"/>
      <c r="K30" s="29"/>
      <c r="L30" s="30"/>
      <c r="M30" s="29"/>
      <c r="N30" s="29"/>
      <c r="O30" s="30"/>
      <c r="P30" s="29"/>
      <c r="Q30" s="29"/>
      <c r="R30" s="29"/>
      <c r="S30" s="30"/>
    </row>
    <row r="31" spans="1:19" x14ac:dyDescent="0.25">
      <c r="A31" s="37" t="s">
        <v>47</v>
      </c>
      <c r="B31" s="38" t="s">
        <v>50</v>
      </c>
      <c r="C31" s="62" t="s">
        <v>51</v>
      </c>
      <c r="D31" s="33"/>
      <c r="E31" s="33"/>
      <c r="F31" s="33"/>
      <c r="G31" s="25"/>
      <c r="H31" s="33"/>
      <c r="I31" s="33"/>
      <c r="J31" s="33"/>
      <c r="K31" s="33"/>
      <c r="L31" s="25"/>
      <c r="M31" s="33"/>
      <c r="N31" s="33"/>
      <c r="O31" s="25"/>
      <c r="P31" s="33"/>
      <c r="Q31" s="33"/>
      <c r="R31" s="33"/>
      <c r="S31" s="25"/>
    </row>
    <row r="32" spans="1:19" x14ac:dyDescent="0.25">
      <c r="A32" s="38"/>
      <c r="B32" s="27"/>
      <c r="C32" s="41"/>
      <c r="D32" s="29"/>
      <c r="E32" s="29"/>
      <c r="F32" s="29"/>
      <c r="G32" s="30"/>
      <c r="H32" s="29"/>
      <c r="I32" s="29"/>
      <c r="J32" s="29"/>
      <c r="K32" s="29"/>
      <c r="L32" s="30"/>
      <c r="M32" s="29"/>
      <c r="N32" s="29"/>
      <c r="O32" s="30"/>
      <c r="P32" s="29"/>
      <c r="Q32" s="29"/>
      <c r="R32" s="29"/>
      <c r="S32" s="30"/>
    </row>
    <row r="33" spans="1:19" x14ac:dyDescent="0.25">
      <c r="A33" s="37" t="s">
        <v>48</v>
      </c>
      <c r="B33" s="38" t="s">
        <v>49</v>
      </c>
      <c r="C33" s="62" t="s">
        <v>52</v>
      </c>
      <c r="D33" s="10"/>
      <c r="E33" s="10"/>
      <c r="F33" s="10"/>
      <c r="G33" s="14"/>
      <c r="H33" s="10"/>
      <c r="I33" s="10"/>
      <c r="J33" s="10"/>
      <c r="K33" s="10"/>
      <c r="L33" s="14"/>
      <c r="M33" s="10"/>
      <c r="N33" s="10"/>
      <c r="O33" s="14"/>
      <c r="P33" s="10"/>
      <c r="Q33" s="10"/>
      <c r="R33" s="10"/>
      <c r="S33" s="14"/>
    </row>
    <row r="34" spans="1:19" x14ac:dyDescent="0.25">
      <c r="A34" s="29"/>
      <c r="B34" s="29"/>
      <c r="C34" s="35"/>
      <c r="D34" s="10"/>
      <c r="E34" s="10"/>
      <c r="F34" s="10"/>
      <c r="G34" s="14"/>
      <c r="H34" s="10"/>
      <c r="I34" s="10"/>
      <c r="J34" s="10"/>
      <c r="K34" s="10"/>
      <c r="L34" s="14"/>
      <c r="M34" s="10"/>
      <c r="N34" s="10"/>
      <c r="O34" s="14"/>
      <c r="P34" s="10"/>
      <c r="Q34" s="10"/>
      <c r="R34" s="10"/>
      <c r="S34" s="14"/>
    </row>
    <row r="35" spans="1:19" x14ac:dyDescent="0.25">
      <c r="A35" s="37" t="s">
        <v>48</v>
      </c>
      <c r="B35" s="38" t="s">
        <v>53</v>
      </c>
      <c r="C35" s="42" t="s">
        <v>54</v>
      </c>
      <c r="D35" s="43"/>
      <c r="E35" s="43"/>
      <c r="F35" s="43"/>
      <c r="G35" s="44"/>
      <c r="H35" s="43"/>
      <c r="I35" s="43"/>
      <c r="J35" s="43"/>
      <c r="K35" s="43"/>
      <c r="L35" s="44"/>
      <c r="M35" s="43"/>
      <c r="N35" s="43"/>
      <c r="O35" s="44"/>
      <c r="P35" s="43"/>
      <c r="Q35" s="43"/>
      <c r="R35" s="43"/>
      <c r="S35" s="44"/>
    </row>
    <row r="36" spans="1:19" x14ac:dyDescent="0.25">
      <c r="A36" s="29"/>
      <c r="B36" s="29"/>
      <c r="C36" s="35"/>
      <c r="D36" s="29"/>
      <c r="E36" s="29"/>
      <c r="F36" s="29"/>
      <c r="G36" s="30"/>
      <c r="H36" s="29"/>
      <c r="I36" s="29"/>
      <c r="J36" s="29"/>
      <c r="K36" s="29"/>
      <c r="L36" s="30"/>
      <c r="M36" s="29"/>
      <c r="N36" s="29"/>
      <c r="O36" s="30"/>
      <c r="P36" s="29"/>
      <c r="Q36" s="29"/>
      <c r="R36" s="29"/>
      <c r="S36" s="30"/>
    </row>
    <row r="37" spans="1:19" ht="15.75" thickBot="1" x14ac:dyDescent="0.3">
      <c r="A37" s="4"/>
      <c r="B37" s="4"/>
      <c r="C37" s="45"/>
      <c r="D37" s="46"/>
      <c r="E37" s="46"/>
      <c r="F37" s="46"/>
      <c r="G37" s="47"/>
      <c r="H37" s="46"/>
      <c r="I37" s="46"/>
      <c r="J37" s="46"/>
      <c r="K37" s="46"/>
      <c r="L37" s="47"/>
      <c r="M37" s="46"/>
      <c r="N37" s="46"/>
      <c r="O37" s="47"/>
      <c r="P37" s="46"/>
      <c r="Q37" s="46"/>
      <c r="R37" s="46"/>
      <c r="S37" s="47"/>
    </row>
    <row r="38" spans="1:19" x14ac:dyDescent="0.25">
      <c r="A38" s="4"/>
      <c r="B38" s="4"/>
      <c r="C38" s="48" t="s">
        <v>4</v>
      </c>
      <c r="D38" s="49">
        <v>21502</v>
      </c>
      <c r="E38" s="49">
        <v>3976</v>
      </c>
      <c r="F38" s="49">
        <v>0</v>
      </c>
      <c r="G38" s="50">
        <v>25478</v>
      </c>
      <c r="H38" s="49">
        <v>60857</v>
      </c>
      <c r="I38" s="49">
        <v>11782</v>
      </c>
      <c r="J38" s="49">
        <v>0</v>
      </c>
      <c r="K38" s="49">
        <v>0</v>
      </c>
      <c r="L38" s="50">
        <v>72639</v>
      </c>
      <c r="M38" s="49">
        <v>32232</v>
      </c>
      <c r="N38" s="49">
        <v>39523</v>
      </c>
      <c r="O38" s="50">
        <v>71755</v>
      </c>
      <c r="P38" s="49">
        <v>348921</v>
      </c>
      <c r="Q38" s="49">
        <v>64265</v>
      </c>
      <c r="R38" s="49">
        <v>11944</v>
      </c>
      <c r="S38" s="50">
        <v>425130</v>
      </c>
    </row>
    <row r="39" spans="1:19" ht="15.75" thickBot="1" x14ac:dyDescent="0.3">
      <c r="A39" s="4"/>
      <c r="B39" s="4"/>
      <c r="C39" s="51" t="s">
        <v>5</v>
      </c>
      <c r="D39" s="52">
        <v>16195.7</v>
      </c>
      <c r="E39" s="52">
        <v>2783.2</v>
      </c>
      <c r="F39" s="52">
        <v>2700</v>
      </c>
      <c r="G39" s="53">
        <v>21678.9</v>
      </c>
      <c r="H39" s="52">
        <v>37230.799999999996</v>
      </c>
      <c r="I39" s="52">
        <v>8247.4</v>
      </c>
      <c r="J39" s="52">
        <v>4200</v>
      </c>
      <c r="K39" s="52">
        <v>5287.5</v>
      </c>
      <c r="L39" s="53">
        <v>54965.7</v>
      </c>
      <c r="M39" s="52">
        <v>19339.2</v>
      </c>
      <c r="N39" s="52">
        <v>23713.8</v>
      </c>
      <c r="O39" s="53">
        <v>43053</v>
      </c>
      <c r="P39" s="52">
        <v>278106.48</v>
      </c>
      <c r="Q39" s="52">
        <v>38559</v>
      </c>
      <c r="R39" s="52">
        <v>7166.4</v>
      </c>
      <c r="S39" s="53">
        <v>323831.88</v>
      </c>
    </row>
    <row r="40" spans="1:19" x14ac:dyDescent="0.25">
      <c r="A40" s="4"/>
      <c r="B40" s="4"/>
      <c r="C40" s="4"/>
      <c r="D40" s="4"/>
      <c r="E40" s="4"/>
      <c r="F40" s="4"/>
      <c r="G40" s="5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5">
      <c r="A41" s="4"/>
      <c r="B41" s="4"/>
      <c r="C41" s="4"/>
      <c r="D41" s="54"/>
      <c r="E41" s="54"/>
      <c r="F41" s="54"/>
      <c r="G41" s="54">
        <v>25478</v>
      </c>
      <c r="H41" s="54"/>
      <c r="I41" s="54"/>
      <c r="J41" s="54"/>
      <c r="K41" s="54"/>
      <c r="L41" s="54">
        <v>72639</v>
      </c>
      <c r="M41" s="4"/>
      <c r="N41" s="4"/>
      <c r="O41" s="54">
        <v>71755</v>
      </c>
      <c r="P41" s="55"/>
      <c r="Q41" s="55"/>
      <c r="R41" s="55"/>
      <c r="S41" s="54">
        <v>425130</v>
      </c>
    </row>
    <row r="42" spans="1:19" x14ac:dyDescent="0.25">
      <c r="A42" s="4"/>
      <c r="B42" s="4"/>
      <c r="C42" s="4"/>
      <c r="D42" s="56"/>
      <c r="E42" s="56"/>
      <c r="F42" s="56"/>
      <c r="G42" s="56">
        <v>21678.9</v>
      </c>
      <c r="H42" s="56"/>
      <c r="I42" s="56"/>
      <c r="J42" s="56"/>
      <c r="K42" s="56"/>
      <c r="L42" s="56">
        <v>54965.7</v>
      </c>
      <c r="M42" s="56"/>
      <c r="N42" s="56"/>
      <c r="O42" s="56">
        <v>43053</v>
      </c>
      <c r="P42" s="4"/>
      <c r="Q42" s="4"/>
      <c r="R42" s="4"/>
      <c r="S42" s="56">
        <v>323831.88</v>
      </c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5">
      <c r="A44" s="4"/>
      <c r="B44" s="4"/>
      <c r="C44" s="4"/>
      <c r="D44" s="56"/>
      <c r="E44" s="56"/>
      <c r="F44" s="56"/>
      <c r="G44" s="56"/>
      <c r="H44" s="56"/>
      <c r="I44" s="56"/>
      <c r="J44" s="56"/>
      <c r="K44" s="56"/>
      <c r="L44" s="4"/>
      <c r="M44" s="4"/>
      <c r="N44" s="4"/>
      <c r="O44" s="4"/>
      <c r="P44" s="4"/>
      <c r="Q44" s="4"/>
      <c r="R44" s="4"/>
      <c r="S44" s="56">
        <v>443529.48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26B6-F27A-4ECD-93E8-9C1793401B75}">
  <dimension ref="A2:P43"/>
  <sheetViews>
    <sheetView topLeftCell="A7" zoomScale="115" zoomScaleNormal="115" workbookViewId="0">
      <selection activeCell="F8" sqref="F8"/>
    </sheetView>
  </sheetViews>
  <sheetFormatPr defaultRowHeight="15" x14ac:dyDescent="0.25"/>
  <cols>
    <col min="1" max="1" width="22.7109375" bestFit="1" customWidth="1"/>
    <col min="2" max="2" width="28.28515625" bestFit="1" customWidth="1"/>
    <col min="3" max="4" width="14.42578125" customWidth="1"/>
    <col min="5" max="5" width="12.28515625" bestFit="1" customWidth="1"/>
    <col min="6" max="6" width="11.28515625" bestFit="1" customWidth="1"/>
    <col min="7" max="7" width="11.5703125" bestFit="1" customWidth="1"/>
    <col min="8" max="8" width="12.28515625" bestFit="1" customWidth="1"/>
    <col min="9" max="9" width="10.140625" customWidth="1"/>
    <col min="10" max="11" width="11.28515625" bestFit="1" customWidth="1"/>
    <col min="12" max="13" width="11.42578125" bestFit="1" customWidth="1"/>
    <col min="14" max="14" width="12.28515625" bestFit="1" customWidth="1"/>
    <col min="15" max="15" width="11.42578125" bestFit="1" customWidth="1"/>
    <col min="16" max="16" width="11.28515625" bestFit="1" customWidth="1"/>
  </cols>
  <sheetData>
    <row r="2" spans="1:16" x14ac:dyDescent="0.25">
      <c r="A2" s="4"/>
      <c r="B2" s="4"/>
      <c r="C2" s="4"/>
      <c r="D2" s="4"/>
      <c r="E2" s="8" t="s">
        <v>0</v>
      </c>
      <c r="F2" s="8" t="s">
        <v>0</v>
      </c>
      <c r="G2" s="8" t="s">
        <v>0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2</v>
      </c>
      <c r="M2" s="8" t="s">
        <v>2</v>
      </c>
      <c r="N2" s="8" t="s">
        <v>3</v>
      </c>
      <c r="O2" s="8" t="s">
        <v>3</v>
      </c>
      <c r="P2" s="8" t="s">
        <v>3</v>
      </c>
    </row>
    <row r="3" spans="1:16" ht="30.75" customHeight="1" thickBot="1" x14ac:dyDescent="0.3">
      <c r="A3" s="11" t="s">
        <v>7</v>
      </c>
      <c r="B3" s="12" t="s">
        <v>6</v>
      </c>
      <c r="C3" s="13" t="s">
        <v>34</v>
      </c>
      <c r="D3" s="73" t="s">
        <v>75</v>
      </c>
      <c r="E3" s="18" t="s">
        <v>11</v>
      </c>
      <c r="F3" s="18" t="s">
        <v>12</v>
      </c>
      <c r="G3" s="18" t="s">
        <v>20</v>
      </c>
      <c r="H3" s="18" t="s">
        <v>11</v>
      </c>
      <c r="I3" s="18" t="s">
        <v>12</v>
      </c>
      <c r="J3" s="57" t="s">
        <v>19</v>
      </c>
      <c r="K3" s="18" t="s">
        <v>20</v>
      </c>
      <c r="L3" s="18" t="s">
        <v>12</v>
      </c>
      <c r="M3" s="18" t="s">
        <v>20</v>
      </c>
      <c r="N3" s="59" t="s">
        <v>27</v>
      </c>
      <c r="O3" s="57" t="s">
        <v>19</v>
      </c>
      <c r="P3" s="18" t="s">
        <v>20</v>
      </c>
    </row>
    <row r="4" spans="1:16" x14ac:dyDescent="0.25">
      <c r="A4" s="60" t="s">
        <v>45</v>
      </c>
      <c r="B4" s="61" t="s">
        <v>29</v>
      </c>
      <c r="C4" s="62" t="s">
        <v>28</v>
      </c>
      <c r="D4" s="70" t="s">
        <v>76</v>
      </c>
      <c r="E4" s="24">
        <v>97916</v>
      </c>
      <c r="F4" s="24"/>
      <c r="G4" s="24">
        <v>0</v>
      </c>
      <c r="H4" s="24"/>
      <c r="I4" s="24"/>
      <c r="J4" s="24">
        <v>992</v>
      </c>
      <c r="K4" s="24">
        <v>3000</v>
      </c>
      <c r="L4" s="24"/>
      <c r="M4" s="24"/>
      <c r="N4" s="24"/>
      <c r="O4" s="24">
        <v>34293</v>
      </c>
      <c r="P4" s="24"/>
    </row>
    <row r="5" spans="1:16" x14ac:dyDescent="0.25">
      <c r="A5" s="27"/>
      <c r="B5" s="27"/>
      <c r="C5" s="28"/>
      <c r="D5" s="74" t="s">
        <v>77</v>
      </c>
      <c r="E5" s="64">
        <v>133685.5</v>
      </c>
      <c r="F5" s="64"/>
      <c r="G5" s="64">
        <v>1012.5</v>
      </c>
      <c r="H5" s="64"/>
      <c r="I5" s="64"/>
      <c r="J5" s="64">
        <v>2012.5</v>
      </c>
      <c r="K5" s="64">
        <v>6750</v>
      </c>
      <c r="L5" s="64"/>
      <c r="M5" s="64"/>
      <c r="N5" s="66"/>
      <c r="O5" s="66">
        <v>62300</v>
      </c>
      <c r="P5" s="66"/>
    </row>
    <row r="6" spans="1:16" x14ac:dyDescent="0.25">
      <c r="A6" s="60" t="s">
        <v>44</v>
      </c>
      <c r="B6" s="61" t="s">
        <v>30</v>
      </c>
      <c r="C6" s="58" t="s">
        <v>28</v>
      </c>
      <c r="D6" s="70" t="s">
        <v>76</v>
      </c>
      <c r="E6" s="33">
        <v>195040</v>
      </c>
      <c r="F6" s="33"/>
      <c r="G6" s="33"/>
      <c r="H6" s="33"/>
      <c r="I6" s="33"/>
      <c r="J6" s="33">
        <v>1552</v>
      </c>
      <c r="K6" s="33">
        <v>3000</v>
      </c>
      <c r="L6" s="10"/>
      <c r="M6" s="34"/>
      <c r="N6" s="10"/>
      <c r="O6" s="10"/>
      <c r="P6" s="10"/>
    </row>
    <row r="7" spans="1:16" x14ac:dyDescent="0.25">
      <c r="A7" s="29"/>
      <c r="B7" s="29"/>
      <c r="C7" s="35"/>
      <c r="D7" s="74" t="s">
        <v>77</v>
      </c>
      <c r="E7" s="64">
        <v>90371</v>
      </c>
      <c r="F7" s="64"/>
      <c r="G7" s="64"/>
      <c r="H7" s="64"/>
      <c r="I7" s="64"/>
      <c r="J7" s="64">
        <v>2107</v>
      </c>
      <c r="K7" s="64">
        <v>9000</v>
      </c>
      <c r="L7" s="64"/>
      <c r="M7" s="64"/>
      <c r="N7" s="66"/>
      <c r="O7" s="66"/>
      <c r="P7" s="66"/>
    </row>
    <row r="8" spans="1:16" x14ac:dyDescent="0.25">
      <c r="A8" s="31" t="s">
        <v>21</v>
      </c>
      <c r="B8" s="38" t="s">
        <v>25</v>
      </c>
      <c r="C8" s="58" t="s">
        <v>22</v>
      </c>
      <c r="D8" s="70" t="s">
        <v>76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>
        <v>430</v>
      </c>
    </row>
    <row r="9" spans="1:16" x14ac:dyDescent="0.25">
      <c r="A9" s="29"/>
      <c r="B9" s="29"/>
      <c r="C9" s="35"/>
      <c r="D9" s="74" t="s">
        <v>77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64">
        <v>943</v>
      </c>
    </row>
    <row r="10" spans="1:16" x14ac:dyDescent="0.25">
      <c r="A10" s="37" t="s">
        <v>23</v>
      </c>
      <c r="B10" s="38" t="s">
        <v>26</v>
      </c>
      <c r="C10" s="58" t="s">
        <v>24</v>
      </c>
      <c r="D10" s="70" t="s">
        <v>76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5">
      <c r="A11" s="29"/>
      <c r="B11" s="29"/>
      <c r="C11" s="35"/>
      <c r="D11" s="74" t="s">
        <v>77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x14ac:dyDescent="0.25">
      <c r="A12" s="21" t="s">
        <v>9</v>
      </c>
      <c r="B12" s="22" t="s">
        <v>15</v>
      </c>
      <c r="C12" s="23" t="s">
        <v>10</v>
      </c>
      <c r="D12" s="70" t="s">
        <v>76</v>
      </c>
      <c r="E12" s="33">
        <v>5002</v>
      </c>
      <c r="F12" s="33">
        <v>8153</v>
      </c>
      <c r="G12" s="33"/>
      <c r="H12" s="33">
        <v>4166</v>
      </c>
      <c r="I12" s="33"/>
      <c r="J12" s="33"/>
      <c r="K12" s="33">
        <v>0</v>
      </c>
      <c r="L12" s="36"/>
      <c r="M12" s="36"/>
      <c r="N12" s="36">
        <v>90324</v>
      </c>
      <c r="O12" s="36"/>
      <c r="P12" s="36"/>
    </row>
    <row r="13" spans="1:16" x14ac:dyDescent="0.25">
      <c r="A13" s="27"/>
      <c r="B13" s="27"/>
      <c r="C13" s="28"/>
      <c r="D13" s="74" t="s">
        <v>77</v>
      </c>
      <c r="E13" s="64">
        <v>12499.5</v>
      </c>
      <c r="F13" s="64">
        <v>15923</v>
      </c>
      <c r="G13" s="64"/>
      <c r="H13" s="64">
        <v>8016.2</v>
      </c>
      <c r="I13" s="64"/>
      <c r="J13" s="64"/>
      <c r="K13" s="64">
        <v>18400</v>
      </c>
      <c r="L13" s="67"/>
      <c r="M13" s="67"/>
      <c r="N13" s="67">
        <v>0</v>
      </c>
      <c r="O13" s="67"/>
      <c r="P13" s="67"/>
    </row>
    <row r="14" spans="1:16" x14ac:dyDescent="0.25">
      <c r="A14" s="21" t="s">
        <v>17</v>
      </c>
      <c r="B14" s="68" t="s">
        <v>14</v>
      </c>
      <c r="C14" s="32" t="s">
        <v>16</v>
      </c>
      <c r="D14" s="70" t="s">
        <v>76</v>
      </c>
      <c r="E14" s="33">
        <v>9390</v>
      </c>
      <c r="F14" s="33">
        <v>18349</v>
      </c>
      <c r="G14" s="33">
        <v>0</v>
      </c>
      <c r="H14" s="33"/>
      <c r="I14" s="33">
        <v>120054</v>
      </c>
      <c r="J14" s="33">
        <v>20000</v>
      </c>
      <c r="K14" s="33"/>
      <c r="L14" s="33"/>
      <c r="M14" s="24"/>
      <c r="N14" s="33"/>
      <c r="O14" s="33"/>
      <c r="P14" s="33"/>
    </row>
    <row r="15" spans="1:16" x14ac:dyDescent="0.25">
      <c r="A15" s="29"/>
      <c r="B15" s="29"/>
      <c r="C15" s="35"/>
      <c r="D15" s="74" t="s">
        <v>77</v>
      </c>
      <c r="E15" s="64">
        <v>10322</v>
      </c>
      <c r="F15" s="64">
        <v>18200</v>
      </c>
      <c r="G15" s="64">
        <v>400</v>
      </c>
      <c r="H15" s="64"/>
      <c r="I15" s="64">
        <v>242019</v>
      </c>
      <c r="J15" s="64">
        <v>44544</v>
      </c>
      <c r="K15" s="64"/>
      <c r="L15" s="64"/>
      <c r="M15" s="64"/>
      <c r="N15" s="64"/>
      <c r="O15" s="64"/>
      <c r="P15" s="64"/>
    </row>
    <row r="16" spans="1:16" x14ac:dyDescent="0.25">
      <c r="A16" s="37" t="s">
        <v>31</v>
      </c>
      <c r="B16" s="38" t="s">
        <v>32</v>
      </c>
      <c r="C16" s="58" t="s">
        <v>33</v>
      </c>
      <c r="D16" s="70" t="s">
        <v>76</v>
      </c>
      <c r="E16" s="33"/>
      <c r="F16" s="33"/>
      <c r="G16" s="33"/>
      <c r="H16" s="33">
        <v>50000</v>
      </c>
      <c r="I16" s="33"/>
      <c r="J16" s="33"/>
      <c r="K16" s="33"/>
      <c r="L16" s="33">
        <v>28543.5</v>
      </c>
      <c r="M16" s="24">
        <v>3000</v>
      </c>
      <c r="N16" s="33"/>
      <c r="O16" s="33">
        <v>6425</v>
      </c>
      <c r="P16" s="33">
        <v>50000</v>
      </c>
    </row>
    <row r="17" spans="1:16" x14ac:dyDescent="0.25">
      <c r="A17" s="29"/>
      <c r="B17" s="29"/>
      <c r="C17" s="35"/>
      <c r="D17" s="74" t="s">
        <v>77</v>
      </c>
      <c r="E17" s="64"/>
      <c r="F17" s="64"/>
      <c r="G17" s="64"/>
      <c r="H17" s="64">
        <v>102344.6</v>
      </c>
      <c r="I17" s="64"/>
      <c r="J17" s="64"/>
      <c r="K17" s="64"/>
      <c r="L17" s="64">
        <v>50000</v>
      </c>
      <c r="M17" s="64">
        <v>6800</v>
      </c>
      <c r="N17" s="64"/>
      <c r="O17" s="64">
        <v>19238</v>
      </c>
      <c r="P17" s="64">
        <v>92320</v>
      </c>
    </row>
    <row r="18" spans="1:16" x14ac:dyDescent="0.25">
      <c r="A18" s="37" t="s">
        <v>46</v>
      </c>
      <c r="B18" s="38" t="s">
        <v>32</v>
      </c>
      <c r="C18" s="58" t="s">
        <v>35</v>
      </c>
      <c r="D18" s="70" t="s">
        <v>76</v>
      </c>
      <c r="E18" s="33"/>
      <c r="F18" s="33"/>
      <c r="G18" s="33"/>
      <c r="H18" s="33">
        <v>27552</v>
      </c>
      <c r="I18" s="33"/>
      <c r="J18" s="33"/>
      <c r="K18" s="33"/>
      <c r="L18" s="33"/>
      <c r="M18" s="33"/>
      <c r="N18" s="33"/>
      <c r="O18" s="33"/>
      <c r="P18" s="33"/>
    </row>
    <row r="19" spans="1:16" x14ac:dyDescent="0.25">
      <c r="A19" s="29"/>
      <c r="B19" s="29"/>
      <c r="C19" s="35"/>
      <c r="D19" s="74" t="s">
        <v>77</v>
      </c>
      <c r="E19" s="39"/>
      <c r="F19" s="39"/>
      <c r="G19" s="39"/>
      <c r="H19" s="39">
        <v>91110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A20" s="37" t="s">
        <v>36</v>
      </c>
      <c r="B20" s="38" t="s">
        <v>39</v>
      </c>
      <c r="C20" s="58" t="s">
        <v>56</v>
      </c>
      <c r="D20" s="70" t="s">
        <v>76</v>
      </c>
      <c r="E20" s="10"/>
      <c r="F20" s="10"/>
      <c r="G20" s="10"/>
      <c r="H20" s="10"/>
      <c r="I20" s="10"/>
      <c r="J20" s="10">
        <v>8372</v>
      </c>
      <c r="K20" s="10">
        <v>2932</v>
      </c>
      <c r="L20" s="10"/>
      <c r="M20" s="10"/>
      <c r="N20" s="10"/>
      <c r="O20" s="10"/>
      <c r="P20" s="10"/>
    </row>
    <row r="21" spans="1:16" x14ac:dyDescent="0.25">
      <c r="A21" s="29"/>
      <c r="B21" s="29"/>
      <c r="C21" s="35"/>
      <c r="D21" s="74" t="s">
        <v>77</v>
      </c>
      <c r="E21" s="64"/>
      <c r="F21" s="64"/>
      <c r="G21" s="64"/>
      <c r="H21" s="64"/>
      <c r="I21" s="64"/>
      <c r="J21" s="64">
        <v>24280</v>
      </c>
      <c r="K21" s="64">
        <v>5300</v>
      </c>
      <c r="L21" s="64"/>
      <c r="M21" s="64"/>
      <c r="N21" s="64"/>
      <c r="O21" s="64"/>
      <c r="P21" s="64"/>
    </row>
    <row r="22" spans="1:16" x14ac:dyDescent="0.25">
      <c r="A22" s="37" t="s">
        <v>37</v>
      </c>
      <c r="B22" s="38" t="s">
        <v>39</v>
      </c>
      <c r="C22" s="58" t="s">
        <v>57</v>
      </c>
      <c r="D22" s="70" t="s">
        <v>76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27"/>
      <c r="B23" s="27"/>
      <c r="C23" s="28"/>
      <c r="D23" s="74" t="s">
        <v>77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A24" s="37" t="s">
        <v>38</v>
      </c>
      <c r="B24" s="38" t="s">
        <v>40</v>
      </c>
      <c r="C24" s="58" t="s">
        <v>55</v>
      </c>
      <c r="D24" s="70" t="s">
        <v>76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A25" s="29"/>
      <c r="B25" s="29"/>
      <c r="C25" s="35"/>
      <c r="D25" s="74" t="s">
        <v>77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x14ac:dyDescent="0.25">
      <c r="A26" s="37" t="s">
        <v>41</v>
      </c>
      <c r="B26" s="63" t="s">
        <v>42</v>
      </c>
      <c r="C26" s="58" t="s">
        <v>59</v>
      </c>
      <c r="D26" s="70" t="s">
        <v>76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29"/>
      <c r="B27" s="29"/>
      <c r="C27" s="35"/>
      <c r="D27" s="74" t="s">
        <v>77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x14ac:dyDescent="0.25">
      <c r="A28" s="37" t="s">
        <v>41</v>
      </c>
      <c r="B28" s="38" t="s">
        <v>43</v>
      </c>
      <c r="C28" s="58" t="s">
        <v>58</v>
      </c>
      <c r="D28" s="70" t="s">
        <v>76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A29" s="29"/>
      <c r="B29" s="29"/>
      <c r="C29" s="35"/>
      <c r="D29" s="74" t="s">
        <v>77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x14ac:dyDescent="0.25">
      <c r="A30" s="37" t="s">
        <v>47</v>
      </c>
      <c r="B30" s="38" t="s">
        <v>50</v>
      </c>
      <c r="C30" s="62" t="s">
        <v>51</v>
      </c>
      <c r="D30" s="70" t="s">
        <v>76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x14ac:dyDescent="0.25">
      <c r="A31" s="38"/>
      <c r="B31" s="27"/>
      <c r="C31" s="41"/>
      <c r="D31" s="74" t="s">
        <v>77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x14ac:dyDescent="0.25">
      <c r="A32" s="37" t="s">
        <v>48</v>
      </c>
      <c r="B32" s="38" t="s">
        <v>49</v>
      </c>
      <c r="C32" s="62" t="s">
        <v>52</v>
      </c>
      <c r="D32" s="70" t="s">
        <v>76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29"/>
      <c r="B33" s="29"/>
      <c r="C33" s="35"/>
      <c r="D33" s="74" t="s">
        <v>77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37" t="s">
        <v>48</v>
      </c>
      <c r="B34" s="38" t="s">
        <v>53</v>
      </c>
      <c r="C34" s="42" t="s">
        <v>54</v>
      </c>
      <c r="D34" s="70" t="s">
        <v>76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 spans="1:16" x14ac:dyDescent="0.25">
      <c r="A35" s="29"/>
      <c r="B35" s="29"/>
      <c r="C35" s="35"/>
      <c r="D35" s="74" t="s">
        <v>77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6" ht="15.75" thickBot="1" x14ac:dyDescent="0.3">
      <c r="A36" s="4"/>
      <c r="B36" s="4"/>
      <c r="C36" s="45"/>
      <c r="D36" s="4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5">
      <c r="A37" s="4"/>
      <c r="B37" s="4"/>
      <c r="C37" s="48" t="s">
        <v>4</v>
      </c>
      <c r="D37" s="71"/>
      <c r="E37" s="49">
        <v>21502</v>
      </c>
      <c r="F37" s="49">
        <v>3976</v>
      </c>
      <c r="G37" s="49">
        <v>0</v>
      </c>
      <c r="H37" s="49">
        <v>60857</v>
      </c>
      <c r="I37" s="49">
        <v>11782</v>
      </c>
      <c r="J37" s="49">
        <v>0</v>
      </c>
      <c r="K37" s="49">
        <v>0</v>
      </c>
      <c r="L37" s="49">
        <v>32232</v>
      </c>
      <c r="M37" s="49">
        <v>39523</v>
      </c>
      <c r="N37" s="49">
        <v>348921</v>
      </c>
      <c r="O37" s="49">
        <v>64265</v>
      </c>
      <c r="P37" s="49">
        <v>11944</v>
      </c>
    </row>
    <row r="38" spans="1:16" ht="15.75" thickBot="1" x14ac:dyDescent="0.3">
      <c r="A38" s="4"/>
      <c r="B38" s="4"/>
      <c r="C38" s="51" t="s">
        <v>5</v>
      </c>
      <c r="D38" s="72"/>
      <c r="E38" s="52">
        <v>16195.7</v>
      </c>
      <c r="F38" s="52">
        <v>2783.2</v>
      </c>
      <c r="G38" s="52">
        <v>2700</v>
      </c>
      <c r="H38" s="52">
        <v>37230.799999999996</v>
      </c>
      <c r="I38" s="52">
        <v>8247.4</v>
      </c>
      <c r="J38" s="52">
        <v>4200</v>
      </c>
      <c r="K38" s="52">
        <v>5287.5</v>
      </c>
      <c r="L38" s="52">
        <v>19339.2</v>
      </c>
      <c r="M38" s="52">
        <v>23713.8</v>
      </c>
      <c r="N38" s="52">
        <v>278106.48</v>
      </c>
      <c r="O38" s="52">
        <v>38559</v>
      </c>
      <c r="P38" s="52">
        <v>7166.4</v>
      </c>
    </row>
    <row r="39" spans="1:1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4"/>
      <c r="B40" s="4"/>
      <c r="C40" s="4"/>
      <c r="D40" s="4"/>
      <c r="E40" s="54"/>
      <c r="F40" s="54"/>
      <c r="G40" s="54"/>
      <c r="H40" s="54"/>
      <c r="I40" s="54"/>
      <c r="J40" s="54"/>
      <c r="K40" s="54"/>
      <c r="L40" s="4"/>
      <c r="M40" s="4"/>
      <c r="N40" s="55"/>
      <c r="O40" s="55"/>
      <c r="P40" s="55"/>
    </row>
    <row r="41" spans="1:16" x14ac:dyDescent="0.25">
      <c r="A41" s="4"/>
      <c r="B41" s="4"/>
      <c r="C41" s="4"/>
      <c r="D41" s="4"/>
      <c r="E41" s="56"/>
      <c r="F41" s="56"/>
      <c r="G41" s="56"/>
      <c r="H41" s="56"/>
      <c r="I41" s="56"/>
      <c r="J41" s="56"/>
      <c r="K41" s="56"/>
      <c r="L41" s="56"/>
      <c r="M41" s="56"/>
      <c r="N41" s="4"/>
      <c r="O41" s="4"/>
      <c r="P41" s="4"/>
    </row>
    <row r="42" spans="1:1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5">
      <c r="A43" s="4"/>
      <c r="B43" s="4"/>
      <c r="C43" s="4"/>
      <c r="D43" s="4"/>
      <c r="E43" s="56"/>
      <c r="F43" s="56"/>
      <c r="G43" s="56"/>
      <c r="H43" s="56"/>
      <c r="I43" s="56"/>
      <c r="J43" s="56"/>
      <c r="K43" s="56"/>
      <c r="L43" s="4"/>
      <c r="M43" s="4"/>
      <c r="N43" s="4"/>
      <c r="O43" s="4"/>
      <c r="P43" s="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EFBC-0F26-4795-89E1-3009124C194C}">
  <dimension ref="A1:G15"/>
  <sheetViews>
    <sheetView zoomScale="130" zoomScaleNormal="130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27.28515625" bestFit="1" customWidth="1"/>
    <col min="3" max="3" width="12.85546875" customWidth="1"/>
    <col min="4" max="4" width="13.28515625" bestFit="1" customWidth="1"/>
    <col min="5" max="5" width="8.7109375" customWidth="1"/>
    <col min="7" max="7" width="12.28515625" bestFit="1" customWidth="1"/>
  </cols>
  <sheetData>
    <row r="1" spans="1:7" x14ac:dyDescent="0.25">
      <c r="A1" s="11" t="s">
        <v>7</v>
      </c>
      <c r="B1" s="12" t="s">
        <v>6</v>
      </c>
      <c r="C1" s="13" t="s">
        <v>34</v>
      </c>
      <c r="D1" s="69" t="s">
        <v>62</v>
      </c>
      <c r="E1" s="69" t="s">
        <v>61</v>
      </c>
      <c r="F1" s="69" t="s">
        <v>63</v>
      </c>
      <c r="G1" s="69" t="s">
        <v>64</v>
      </c>
    </row>
    <row r="2" spans="1:7" ht="15.75" thickBot="1" x14ac:dyDescent="0.3">
      <c r="A2" s="60" t="s">
        <v>45</v>
      </c>
      <c r="B2" s="61" t="s">
        <v>29</v>
      </c>
      <c r="C2" s="62" t="s">
        <v>28</v>
      </c>
      <c r="D2" s="18" t="s">
        <v>11</v>
      </c>
      <c r="E2" s="24">
        <v>1</v>
      </c>
      <c r="F2" s="24">
        <v>97916</v>
      </c>
      <c r="G2" s="64">
        <v>133685.5</v>
      </c>
    </row>
    <row r="3" spans="1:7" ht="15.75" thickBot="1" x14ac:dyDescent="0.3">
      <c r="A3" s="60" t="s">
        <v>45</v>
      </c>
      <c r="B3" s="61" t="s">
        <v>29</v>
      </c>
      <c r="C3" s="62" t="s">
        <v>28</v>
      </c>
      <c r="D3" s="18" t="s">
        <v>20</v>
      </c>
      <c r="E3" s="24">
        <v>1</v>
      </c>
      <c r="F3" s="24">
        <v>0</v>
      </c>
      <c r="G3" s="64">
        <v>1012.5</v>
      </c>
    </row>
    <row r="4" spans="1:7" ht="15.75" thickBot="1" x14ac:dyDescent="0.3">
      <c r="A4" s="60" t="s">
        <v>45</v>
      </c>
      <c r="B4" s="61" t="s">
        <v>29</v>
      </c>
      <c r="C4" s="62" t="s">
        <v>28</v>
      </c>
      <c r="D4" s="18" t="s">
        <v>18</v>
      </c>
      <c r="E4" s="24">
        <v>2</v>
      </c>
      <c r="F4" s="24">
        <v>992</v>
      </c>
      <c r="G4" s="64">
        <v>2012.5</v>
      </c>
    </row>
    <row r="5" spans="1:7" ht="15.75" thickBot="1" x14ac:dyDescent="0.3">
      <c r="A5" s="60" t="s">
        <v>45</v>
      </c>
      <c r="B5" s="61" t="s">
        <v>29</v>
      </c>
      <c r="C5" s="62" t="s">
        <v>28</v>
      </c>
      <c r="D5" s="18" t="s">
        <v>20</v>
      </c>
      <c r="E5" s="24">
        <v>2</v>
      </c>
      <c r="F5" s="24">
        <v>3000</v>
      </c>
      <c r="G5" s="64">
        <v>6750</v>
      </c>
    </row>
    <row r="6" spans="1:7" ht="15.75" thickBot="1" x14ac:dyDescent="0.3">
      <c r="A6" s="60" t="s">
        <v>45</v>
      </c>
      <c r="B6" s="61" t="s">
        <v>29</v>
      </c>
      <c r="C6" s="62" t="s">
        <v>28</v>
      </c>
      <c r="D6" s="18" t="s">
        <v>18</v>
      </c>
      <c r="E6" s="24">
        <v>3</v>
      </c>
      <c r="F6" s="24">
        <v>34293</v>
      </c>
      <c r="G6" s="66">
        <v>62300</v>
      </c>
    </row>
    <row r="7" spans="1:7" ht="15.75" thickBot="1" x14ac:dyDescent="0.3">
      <c r="A7" s="60" t="s">
        <v>44</v>
      </c>
      <c r="B7" s="61" t="s">
        <v>30</v>
      </c>
      <c r="C7" s="58" t="s">
        <v>28</v>
      </c>
      <c r="D7" s="18" t="s">
        <v>11</v>
      </c>
      <c r="E7" s="24">
        <v>1</v>
      </c>
      <c r="F7" s="33">
        <v>195040</v>
      </c>
      <c r="G7" s="64">
        <v>90371</v>
      </c>
    </row>
    <row r="8" spans="1:7" ht="15.75" thickBot="1" x14ac:dyDescent="0.3">
      <c r="A8" s="60" t="s">
        <v>44</v>
      </c>
      <c r="B8" s="61" t="s">
        <v>30</v>
      </c>
      <c r="C8" s="58" t="s">
        <v>28</v>
      </c>
      <c r="D8" s="18" t="s">
        <v>18</v>
      </c>
      <c r="E8" s="24">
        <v>2</v>
      </c>
      <c r="F8" s="33">
        <v>1552</v>
      </c>
      <c r="G8" s="64">
        <v>2107</v>
      </c>
    </row>
    <row r="9" spans="1:7" ht="15.75" thickBot="1" x14ac:dyDescent="0.3">
      <c r="A9" s="60" t="s">
        <v>44</v>
      </c>
      <c r="B9" s="61" t="s">
        <v>30</v>
      </c>
      <c r="C9" s="58" t="s">
        <v>28</v>
      </c>
      <c r="D9" s="18" t="s">
        <v>20</v>
      </c>
      <c r="E9" s="24">
        <v>2</v>
      </c>
      <c r="F9" s="33">
        <v>3000</v>
      </c>
      <c r="G9" s="64">
        <v>9000</v>
      </c>
    </row>
    <row r="10" spans="1:7" ht="15.75" thickBot="1" x14ac:dyDescent="0.3">
      <c r="A10" s="31" t="s">
        <v>21</v>
      </c>
      <c r="B10" s="38" t="s">
        <v>25</v>
      </c>
      <c r="C10" s="58" t="s">
        <v>22</v>
      </c>
      <c r="D10" s="18" t="s">
        <v>20</v>
      </c>
      <c r="E10" s="24">
        <v>4</v>
      </c>
      <c r="F10" s="10">
        <v>430</v>
      </c>
      <c r="G10" s="29">
        <v>943</v>
      </c>
    </row>
    <row r="11" spans="1:7" ht="15.75" thickBot="1" x14ac:dyDescent="0.3">
      <c r="A11" s="21" t="s">
        <v>9</v>
      </c>
      <c r="B11" s="22" t="s">
        <v>15</v>
      </c>
      <c r="C11" s="23" t="s">
        <v>10</v>
      </c>
      <c r="D11" s="18" t="s">
        <v>11</v>
      </c>
      <c r="E11" s="24">
        <v>1</v>
      </c>
      <c r="F11" s="33">
        <v>5002</v>
      </c>
      <c r="G11" s="64">
        <v>12499.5</v>
      </c>
    </row>
    <row r="12" spans="1:7" ht="15.75" thickBot="1" x14ac:dyDescent="0.3">
      <c r="A12" s="21" t="s">
        <v>9</v>
      </c>
      <c r="B12" s="22" t="s">
        <v>15</v>
      </c>
      <c r="C12" s="23" t="s">
        <v>10</v>
      </c>
      <c r="D12" s="18" t="s">
        <v>12</v>
      </c>
      <c r="E12" s="24">
        <v>1</v>
      </c>
      <c r="F12" s="33">
        <v>8153</v>
      </c>
      <c r="G12" s="64">
        <v>15923</v>
      </c>
    </row>
    <row r="13" spans="1:7" ht="15.75" thickBot="1" x14ac:dyDescent="0.3">
      <c r="A13" s="21" t="s">
        <v>9</v>
      </c>
      <c r="B13" s="22" t="s">
        <v>15</v>
      </c>
      <c r="C13" s="23" t="s">
        <v>10</v>
      </c>
      <c r="D13" s="18" t="s">
        <v>11</v>
      </c>
      <c r="E13" s="24">
        <v>2</v>
      </c>
      <c r="F13" s="33">
        <v>4166</v>
      </c>
      <c r="G13" s="64">
        <v>8016.2</v>
      </c>
    </row>
    <row r="14" spans="1:7" ht="15.75" thickBot="1" x14ac:dyDescent="0.3">
      <c r="A14" s="21" t="s">
        <v>9</v>
      </c>
      <c r="B14" s="22" t="s">
        <v>15</v>
      </c>
      <c r="C14" s="23" t="s">
        <v>10</v>
      </c>
      <c r="D14" s="18" t="s">
        <v>20</v>
      </c>
      <c r="E14" s="24">
        <v>2</v>
      </c>
      <c r="F14" s="33">
        <v>0</v>
      </c>
      <c r="G14" s="64">
        <v>18400</v>
      </c>
    </row>
    <row r="15" spans="1:7" ht="15.75" thickBot="1" x14ac:dyDescent="0.3">
      <c r="A15" s="21" t="s">
        <v>9</v>
      </c>
      <c r="B15" s="22" t="s">
        <v>15</v>
      </c>
      <c r="C15" s="23" t="s">
        <v>10</v>
      </c>
      <c r="D15" s="18" t="s">
        <v>65</v>
      </c>
      <c r="E15" s="24">
        <v>4</v>
      </c>
      <c r="F15" s="36">
        <v>90324</v>
      </c>
      <c r="G15" s="6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Moon</vt:lpstr>
      <vt:lpstr>Eros</vt:lpstr>
      <vt:lpstr>Ceres</vt:lpstr>
      <vt:lpstr>Mars</vt:lpstr>
      <vt:lpstr>Moon headers and indexes</vt:lpstr>
      <vt:lpstr>Moon_df</vt:lpstr>
      <vt:lpstr>moon_csv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2019-03-08T22:07:26Z</dcterms:created>
  <dcterms:modified xsi:type="dcterms:W3CDTF">2019-03-08T22:07:37Z</dcterms:modified>
</cp:coreProperties>
</file>