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!University\Docencia\2017 - 2018\"/>
    </mc:Choice>
  </mc:AlternateContent>
  <bookViews>
    <workbookView xWindow="0" yWindow="0" windowWidth="14370" windowHeight="12510"/>
  </bookViews>
  <sheets>
    <sheet name="C111" sheetId="4" r:id="rId1"/>
    <sheet name="C112" sheetId="3" r:id="rId2"/>
    <sheet name="C113" sheetId="5" r:id="rId3"/>
    <sheet name="C12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" i="6" l="1"/>
  <c r="AE28" i="6"/>
  <c r="M27" i="6"/>
  <c r="AE27" i="6"/>
  <c r="M46" i="6"/>
  <c r="AE46" i="6"/>
  <c r="M32" i="6"/>
  <c r="AE32" i="6"/>
  <c r="AE12" i="5"/>
  <c r="M12" i="5"/>
  <c r="M15" i="6"/>
  <c r="AE15" i="6"/>
  <c r="M10" i="5"/>
  <c r="AE10" i="5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AE23" i="3"/>
  <c r="AE24" i="3"/>
  <c r="AE25" i="3"/>
  <c r="AE26" i="3"/>
  <c r="AE27" i="3"/>
  <c r="AE28" i="3"/>
  <c r="M23" i="3"/>
  <c r="M24" i="3"/>
  <c r="M25" i="3"/>
  <c r="M26" i="3"/>
  <c r="M27" i="3"/>
  <c r="M28" i="3"/>
  <c r="M12" i="6"/>
  <c r="AE12" i="6"/>
  <c r="M42" i="5"/>
  <c r="AE42" i="5"/>
  <c r="M26" i="6"/>
  <c r="AE26" i="6"/>
  <c r="M45" i="6"/>
  <c r="AE45" i="6"/>
  <c r="M10" i="6"/>
  <c r="AE10" i="6"/>
  <c r="M41" i="6"/>
  <c r="AE41" i="6"/>
  <c r="M43" i="6"/>
  <c r="AE43" i="6"/>
  <c r="AE31" i="6"/>
  <c r="M31" i="6"/>
  <c r="AE30" i="6"/>
  <c r="M30" i="6"/>
  <c r="M25" i="6"/>
  <c r="AE25" i="6"/>
  <c r="M22" i="6"/>
  <c r="AE22" i="6"/>
  <c r="AE18" i="6"/>
  <c r="M18" i="6"/>
  <c r="AE17" i="6"/>
  <c r="M17" i="6"/>
  <c r="AE14" i="6"/>
  <c r="M14" i="6"/>
  <c r="AE13" i="6"/>
  <c r="M13" i="6"/>
  <c r="AE39" i="5"/>
  <c r="M39" i="5"/>
  <c r="AE31" i="5"/>
  <c r="M31" i="5"/>
  <c r="AE22" i="5"/>
  <c r="M22" i="5"/>
  <c r="AE21" i="5"/>
  <c r="M21" i="5"/>
  <c r="AE18" i="5"/>
  <c r="M18" i="5"/>
  <c r="AE17" i="5"/>
  <c r="M17" i="5"/>
  <c r="AE9" i="5"/>
  <c r="M9" i="5"/>
  <c r="AE24" i="4"/>
  <c r="AE40" i="3"/>
  <c r="M40" i="3"/>
  <c r="AE36" i="3"/>
  <c r="M36" i="3"/>
  <c r="AE31" i="4"/>
  <c r="AE20" i="4"/>
  <c r="AE17" i="4"/>
  <c r="AE13" i="4"/>
  <c r="M9" i="4"/>
  <c r="AE9" i="4"/>
  <c r="AE56" i="6" l="1"/>
  <c r="M8" i="6"/>
  <c r="AE8" i="6"/>
  <c r="M9" i="6"/>
  <c r="AE9" i="6"/>
  <c r="M11" i="6"/>
  <c r="AE11" i="6"/>
  <c r="M16" i="6"/>
  <c r="AE16" i="6"/>
  <c r="M19" i="6"/>
  <c r="AE19" i="6"/>
  <c r="M20" i="6"/>
  <c r="AE20" i="6"/>
  <c r="M21" i="6"/>
  <c r="AE21" i="6"/>
  <c r="M23" i="6"/>
  <c r="AE23" i="6"/>
  <c r="M24" i="6"/>
  <c r="AE24" i="6"/>
  <c r="M29" i="6"/>
  <c r="AE29" i="6"/>
  <c r="M33" i="6"/>
  <c r="AE33" i="6"/>
  <c r="M34" i="6"/>
  <c r="AE34" i="6"/>
  <c r="M35" i="6"/>
  <c r="AE35" i="6"/>
  <c r="M36" i="6"/>
  <c r="AE36" i="6"/>
  <c r="M37" i="6"/>
  <c r="AE37" i="6"/>
  <c r="M38" i="6"/>
  <c r="AE38" i="6"/>
  <c r="M39" i="6"/>
  <c r="AE39" i="6"/>
  <c r="M40" i="6"/>
  <c r="AE40" i="6"/>
  <c r="M42" i="6"/>
  <c r="AE42" i="6"/>
  <c r="M44" i="6"/>
  <c r="AE44" i="6"/>
  <c r="M47" i="6"/>
  <c r="AE47" i="6"/>
  <c r="M48" i="6"/>
  <c r="AE48" i="6"/>
  <c r="M49" i="6"/>
  <c r="AE49" i="6"/>
  <c r="M50" i="6"/>
  <c r="AE50" i="6"/>
  <c r="M51" i="6"/>
  <c r="AE51" i="6"/>
  <c r="M52" i="6"/>
  <c r="AE52" i="6"/>
  <c r="M53" i="6"/>
  <c r="AE53" i="6"/>
  <c r="M54" i="6"/>
  <c r="AE54" i="6"/>
  <c r="M55" i="6"/>
  <c r="AE55" i="6"/>
  <c r="M56" i="6"/>
  <c r="M57" i="6"/>
  <c r="AE57" i="6"/>
  <c r="AE14" i="3" l="1"/>
  <c r="M14" i="3"/>
  <c r="AC58" i="6" l="1"/>
  <c r="AA58" i="6"/>
  <c r="Y58" i="6"/>
  <c r="X58" i="6"/>
  <c r="W58" i="6"/>
  <c r="U58" i="6"/>
  <c r="S58" i="6"/>
  <c r="R58" i="6"/>
  <c r="Q58" i="6"/>
  <c r="O58" i="6"/>
  <c r="L58" i="6"/>
  <c r="K58" i="6"/>
  <c r="J58" i="6"/>
  <c r="H58" i="6"/>
  <c r="F58" i="6"/>
  <c r="D58" i="6"/>
  <c r="C58" i="6"/>
  <c r="B58" i="6"/>
  <c r="AC55" i="5"/>
  <c r="AA55" i="5"/>
  <c r="Y55" i="5"/>
  <c r="X55" i="5"/>
  <c r="W55" i="5"/>
  <c r="U55" i="5"/>
  <c r="S55" i="5"/>
  <c r="R55" i="5"/>
  <c r="Q55" i="5"/>
  <c r="O55" i="5"/>
  <c r="L55" i="5"/>
  <c r="K55" i="5"/>
  <c r="J55" i="5"/>
  <c r="H55" i="5"/>
  <c r="F55" i="5"/>
  <c r="D55" i="5"/>
  <c r="C55" i="5"/>
  <c r="B55" i="5"/>
  <c r="AE54" i="5"/>
  <c r="M54" i="5"/>
  <c r="AE53" i="5"/>
  <c r="M53" i="5"/>
  <c r="AE52" i="5"/>
  <c r="M52" i="5"/>
  <c r="AE51" i="5"/>
  <c r="M51" i="5"/>
  <c r="AE50" i="5"/>
  <c r="M50" i="5"/>
  <c r="AE49" i="5"/>
  <c r="M49" i="5"/>
  <c r="AE48" i="5"/>
  <c r="M48" i="5"/>
  <c r="AE47" i="5"/>
  <c r="M47" i="5"/>
  <c r="AE46" i="5"/>
  <c r="M46" i="5"/>
  <c r="AE45" i="5"/>
  <c r="M45" i="5"/>
  <c r="AE44" i="5"/>
  <c r="M44" i="5"/>
  <c r="AE43" i="5"/>
  <c r="M43" i="5"/>
  <c r="AE41" i="5"/>
  <c r="M41" i="5"/>
  <c r="AE40" i="5"/>
  <c r="M40" i="5"/>
  <c r="AE38" i="5"/>
  <c r="M38" i="5"/>
  <c r="AE37" i="5"/>
  <c r="M37" i="5"/>
  <c r="AE36" i="5"/>
  <c r="M36" i="5"/>
  <c r="AE35" i="5"/>
  <c r="M35" i="5"/>
  <c r="AE34" i="5"/>
  <c r="M34" i="5"/>
  <c r="AE33" i="5"/>
  <c r="M33" i="5"/>
  <c r="AE32" i="5"/>
  <c r="M32" i="5"/>
  <c r="AE30" i="5"/>
  <c r="M30" i="5"/>
  <c r="AE29" i="5"/>
  <c r="M29" i="5"/>
  <c r="AE28" i="5"/>
  <c r="M28" i="5"/>
  <c r="AE27" i="5"/>
  <c r="M27" i="5"/>
  <c r="AE26" i="5"/>
  <c r="M26" i="5"/>
  <c r="AE25" i="5"/>
  <c r="M25" i="5"/>
  <c r="AE24" i="5"/>
  <c r="M24" i="5"/>
  <c r="AE23" i="5"/>
  <c r="M23" i="5"/>
  <c r="AE20" i="5"/>
  <c r="M20" i="5"/>
  <c r="AE19" i="5"/>
  <c r="M19" i="5"/>
  <c r="AE16" i="5"/>
  <c r="M16" i="5"/>
  <c r="AE15" i="5"/>
  <c r="M15" i="5"/>
  <c r="AE14" i="5"/>
  <c r="M14" i="5"/>
  <c r="AE13" i="5"/>
  <c r="M13" i="5"/>
  <c r="AE11" i="5"/>
  <c r="M11" i="5"/>
  <c r="AE8" i="5"/>
  <c r="M8" i="5"/>
  <c r="AC52" i="4"/>
  <c r="AA52" i="4"/>
  <c r="Y52" i="4"/>
  <c r="X52" i="4"/>
  <c r="W52" i="4"/>
  <c r="U52" i="4"/>
  <c r="S52" i="4"/>
  <c r="R52" i="4"/>
  <c r="Q52" i="4"/>
  <c r="O52" i="4"/>
  <c r="L52" i="4"/>
  <c r="K52" i="4"/>
  <c r="J52" i="4"/>
  <c r="H52" i="4"/>
  <c r="F52" i="4"/>
  <c r="D52" i="4"/>
  <c r="C52" i="4"/>
  <c r="B52" i="4"/>
  <c r="AE51" i="4"/>
  <c r="M51" i="4"/>
  <c r="AE50" i="4"/>
  <c r="M50" i="4"/>
  <c r="AE49" i="4"/>
  <c r="M49" i="4"/>
  <c r="AE48" i="4"/>
  <c r="M48" i="4"/>
  <c r="AE47" i="4"/>
  <c r="M47" i="4"/>
  <c r="AE46" i="4"/>
  <c r="M46" i="4"/>
  <c r="AE45" i="4"/>
  <c r="M45" i="4"/>
  <c r="AE44" i="4"/>
  <c r="M44" i="4"/>
  <c r="AE43" i="4"/>
  <c r="M43" i="4"/>
  <c r="AE42" i="4"/>
  <c r="M42" i="4"/>
  <c r="AE41" i="4"/>
  <c r="M41" i="4"/>
  <c r="AE40" i="4"/>
  <c r="M40" i="4"/>
  <c r="AE39" i="4"/>
  <c r="M39" i="4"/>
  <c r="AE38" i="4"/>
  <c r="M38" i="4"/>
  <c r="AE37" i="4"/>
  <c r="M37" i="4"/>
  <c r="AE36" i="4"/>
  <c r="AE35" i="4"/>
  <c r="AE34" i="4"/>
  <c r="AE33" i="4"/>
  <c r="AE32" i="4"/>
  <c r="AE30" i="4"/>
  <c r="AE29" i="4"/>
  <c r="AE28" i="4"/>
  <c r="AE27" i="4"/>
  <c r="AE26" i="4"/>
  <c r="AE25" i="4"/>
  <c r="AE23" i="4"/>
  <c r="AE22" i="4"/>
  <c r="AE21" i="4"/>
  <c r="AE19" i="4"/>
  <c r="AE18" i="4"/>
  <c r="AE16" i="4"/>
  <c r="AE15" i="4"/>
  <c r="AE14" i="4"/>
  <c r="AE12" i="4"/>
  <c r="M12" i="4"/>
  <c r="AE11" i="4"/>
  <c r="M11" i="4"/>
  <c r="AE10" i="4"/>
  <c r="M10" i="4"/>
  <c r="AE8" i="4"/>
  <c r="M8" i="4"/>
  <c r="AE55" i="5" l="1"/>
  <c r="AE52" i="4"/>
  <c r="M55" i="5"/>
  <c r="M52" i="4"/>
  <c r="AE58" i="6"/>
  <c r="M58" i="6"/>
  <c r="S50" i="3"/>
  <c r="X50" i="3" l="1"/>
  <c r="AE9" i="3" l="1"/>
  <c r="AE10" i="3"/>
  <c r="AE11" i="3"/>
  <c r="AE12" i="3"/>
  <c r="AE13" i="3"/>
  <c r="AE15" i="3"/>
  <c r="AE16" i="3"/>
  <c r="AE17" i="3"/>
  <c r="AE18" i="3"/>
  <c r="AE19" i="3"/>
  <c r="AE20" i="3"/>
  <c r="AE21" i="3"/>
  <c r="AE22" i="3"/>
  <c r="AE29" i="3"/>
  <c r="AE30" i="3"/>
  <c r="AE31" i="3"/>
  <c r="AE32" i="3"/>
  <c r="AE33" i="3"/>
  <c r="AE34" i="3"/>
  <c r="AE35" i="3"/>
  <c r="AE37" i="3"/>
  <c r="AE38" i="3"/>
  <c r="AE39" i="3"/>
  <c r="AE41" i="3"/>
  <c r="AE42" i="3"/>
  <c r="AE43" i="3"/>
  <c r="AE44" i="3"/>
  <c r="AE45" i="3"/>
  <c r="AE46" i="3"/>
  <c r="AE47" i="3"/>
  <c r="AE48" i="3"/>
  <c r="AE49" i="3"/>
  <c r="AE8" i="3"/>
  <c r="R50" i="3"/>
  <c r="M8" i="3"/>
  <c r="M9" i="3"/>
  <c r="M10" i="3"/>
  <c r="M11" i="3"/>
  <c r="M12" i="3"/>
  <c r="M13" i="3"/>
  <c r="M15" i="3"/>
  <c r="M16" i="3"/>
  <c r="M17" i="3"/>
  <c r="M18" i="3"/>
  <c r="M19" i="3"/>
  <c r="M20" i="3"/>
  <c r="M21" i="3"/>
  <c r="M22" i="3"/>
  <c r="M29" i="3"/>
  <c r="M30" i="3"/>
  <c r="M31" i="3"/>
  <c r="M32" i="3"/>
  <c r="M33" i="3"/>
  <c r="M34" i="3"/>
  <c r="M35" i="3"/>
  <c r="M37" i="3"/>
  <c r="M38" i="3"/>
  <c r="M39" i="3"/>
  <c r="M41" i="3"/>
  <c r="M42" i="3"/>
  <c r="M43" i="3"/>
  <c r="M44" i="3"/>
  <c r="M45" i="3"/>
  <c r="M46" i="3"/>
  <c r="M47" i="3"/>
  <c r="M48" i="3"/>
  <c r="M49" i="3"/>
  <c r="M50" i="3" l="1"/>
  <c r="L50" i="3"/>
  <c r="Q50" i="3" l="1"/>
  <c r="U50" i="3"/>
  <c r="W50" i="3"/>
  <c r="Y50" i="3"/>
  <c r="AA50" i="3"/>
  <c r="AC50" i="3"/>
  <c r="AE50" i="3"/>
  <c r="O50" i="3"/>
  <c r="C50" i="3"/>
  <c r="F50" i="3"/>
  <c r="H50" i="3"/>
  <c r="J50" i="3"/>
  <c r="K50" i="3"/>
  <c r="B50" i="3"/>
  <c r="D50" i="3" l="1"/>
</calcChain>
</file>

<file path=xl/comments1.xml><?xml version="1.0" encoding="utf-8"?>
<comments xmlns="http://schemas.openxmlformats.org/spreadsheetml/2006/main">
  <authors>
    <author>Jean Le'Clerc Arrastia</author>
  </authors>
  <commentList>
    <comment ref="J8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Devuelve un Enumerable vacío en lugar de Null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Jean Le'Clerc Arrastia:</t>
        </r>
        <r>
          <rPr>
            <sz val="9"/>
            <color indexed="81"/>
            <rFont val="Tahoma"/>
            <family val="2"/>
          </rPr>
          <t xml:space="preserve">
-Timeout
-Casos en que uno de los sumandos es cero</t>
        </r>
      </text>
    </comment>
    <comment ref="H13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*Fuerza Bruta con poda mal hecha</t>
        </r>
      </text>
    </comment>
    <comment ref="J13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No respetó la restricción del uso de estructura de datos de .NET</t>
        </r>
      </text>
    </comment>
    <comment ref="J29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Devuelve un Enumerable vacío en lugar de Null</t>
        </r>
      </text>
    </comment>
  </commentList>
</comments>
</file>

<file path=xl/comments2.xml><?xml version="1.0" encoding="utf-8"?>
<comments xmlns="http://schemas.openxmlformats.org/spreadsheetml/2006/main">
  <authors>
    <author>Jean Le'Clerc Arrastia</author>
  </authors>
  <commentList>
    <comment ref="B15" authorId="0" shapeId="0">
      <text>
        <r>
          <rPr>
            <b/>
            <sz val="9"/>
            <color indexed="81"/>
            <rFont val="Tahoma"/>
            <family val="2"/>
          </rPr>
          <t>Jean Le'Clerc Arrastia:</t>
        </r>
        <r>
          <rPr>
            <sz val="9"/>
            <color indexed="81"/>
            <rFont val="Tahoma"/>
            <family val="2"/>
          </rPr>
          <t xml:space="preserve">
Su nota original fue 5- pero se le otorgó un punto adicional por participar en conferencia.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Jean Le'Clerc Arrastia:</t>
        </r>
        <r>
          <rPr>
            <sz val="9"/>
            <color indexed="81"/>
            <rFont val="Tahoma"/>
            <family val="2"/>
          </rPr>
          <t xml:space="preserve">
hay un 3 sin nota… pensamos que sea este estudiante</t>
        </r>
      </text>
    </comment>
    <comment ref="H29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Todo perfecto cambiando una condición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Jean Le'Clerc Arrastia:</t>
        </r>
        <r>
          <rPr>
            <sz val="9"/>
            <color indexed="81"/>
            <rFont val="Tahoma"/>
            <family val="2"/>
          </rPr>
          <t xml:space="preserve">
-Timeout
-Falla en 'G' + 'G' = 'G'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Jean Le'Clerc Arrastia:</t>
        </r>
        <r>
          <rPr>
            <sz val="9"/>
            <color indexed="81"/>
            <rFont val="Tahoma"/>
            <family val="2"/>
          </rPr>
          <t xml:space="preserve">
-Timeout
-Casos en que uno de los sumandos es 0.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Jean Le'Clerc Arrastia:</t>
        </r>
        <r>
          <rPr>
            <sz val="9"/>
            <color indexed="81"/>
            <rFont val="Tahoma"/>
            <family val="2"/>
          </rPr>
          <t xml:space="preserve">
-Timeout
*Fuerza Bruta
-'A' + 'A' = 'BA' (No tiene solución y devuelve [0, 1])</t>
        </r>
      </text>
    </comment>
    <comment ref="H41" authorId="0" shapeId="0">
      <text>
        <r>
          <rPr>
            <b/>
            <sz val="9"/>
            <color indexed="81"/>
            <rFont val="Tahoma"/>
            <family val="2"/>
          </rPr>
          <t>Jean Le'Clerc Arrastia:</t>
        </r>
        <r>
          <rPr>
            <sz val="9"/>
            <color indexed="81"/>
            <rFont val="Tahoma"/>
            <family val="2"/>
          </rPr>
          <t xml:space="preserve">
-Timeout
*Fuerza Bruta</t>
        </r>
      </text>
    </comment>
  </commentList>
</comments>
</file>

<file path=xl/comments3.xml><?xml version="1.0" encoding="utf-8"?>
<comments xmlns="http://schemas.openxmlformats.org/spreadsheetml/2006/main">
  <authors>
    <author>Jean Le'Clerc Arrastia</author>
  </authors>
  <commentList>
    <comment ref="J16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Problema devolviendo el nombre de la Escuela que gana</t>
        </r>
      </text>
    </comment>
    <comment ref="J17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No respetó la restricción del uso de estructuras de datos de .NET</t>
        </r>
      </text>
    </comment>
    <comment ref="J21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Devuelve un Enumerable vacío en lugar de NULL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Jean Le'Clerc Arrastia:</t>
        </r>
        <r>
          <rPr>
            <sz val="9"/>
            <color indexed="81"/>
            <rFont val="Tahoma"/>
            <family val="2"/>
          </rPr>
          <t xml:space="preserve">
Después de solicitar revisión.
-No entendió bien una de las especificaciones e  iniciaba un ciclo una posición adelantada.</t>
        </r>
      </text>
    </comment>
    <comment ref="J24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Devuelve un Enumerable vacío en lugar de NULL</t>
        </r>
      </text>
    </comment>
    <comment ref="J26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Examen perdido</t>
        </r>
      </text>
    </comment>
    <comment ref="H27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-Timeout
-Solo le falla un caso tricky
*Fuerza Bruta</t>
        </r>
      </text>
    </comment>
    <comment ref="J27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Devuelve un Enumerable con un único elemento que es NULL</t>
        </r>
      </text>
    </comment>
  </commentList>
</comments>
</file>

<file path=xl/comments4.xml><?xml version="1.0" encoding="utf-8"?>
<comments xmlns="http://schemas.openxmlformats.org/spreadsheetml/2006/main">
  <authors>
    <author>Jean Le'Clerc Arrastia</author>
  </authors>
  <commentList>
    <comment ref="J43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Le fallaba las salidas simultáneas de clientes</t>
        </r>
      </text>
    </comment>
    <comment ref="J45" authorId="0" shapeId="0">
      <text>
        <r>
          <rPr>
            <b/>
            <sz val="9"/>
            <color indexed="81"/>
            <rFont val="Tahoma"/>
            <charset val="1"/>
          </rPr>
          <t>Jean Le'Clerc Arrastia:</t>
        </r>
        <r>
          <rPr>
            <sz val="9"/>
            <color indexed="81"/>
            <rFont val="Tahoma"/>
            <charset val="1"/>
          </rPr>
          <t xml:space="preserve">
Pequeño cambio en la "lógica" de los cocineros
(Código bien encapsulado)</t>
        </r>
      </text>
    </comment>
  </commentList>
</comments>
</file>

<file path=xl/sharedStrings.xml><?xml version="1.0" encoding="utf-8"?>
<sst xmlns="http://schemas.openxmlformats.org/spreadsheetml/2006/main" count="800" uniqueCount="293">
  <si>
    <t>Nombre</t>
  </si>
  <si>
    <t>Pregunta Escrita</t>
  </si>
  <si>
    <t>I</t>
  </si>
  <si>
    <t>II</t>
  </si>
  <si>
    <t>III</t>
  </si>
  <si>
    <t>Trabajo de Control Parcial</t>
  </si>
  <si>
    <t>Proyecto</t>
  </si>
  <si>
    <t>Final</t>
  </si>
  <si>
    <t>Extraordinario</t>
  </si>
  <si>
    <t>Mundial</t>
  </si>
  <si>
    <t>Test</t>
  </si>
  <si>
    <t>Nota</t>
  </si>
  <si>
    <t>-</t>
  </si>
  <si>
    <r>
      <rPr>
        <b/>
        <sz val="14"/>
        <color theme="1"/>
        <rFont val="Calibri Light"/>
        <family val="2"/>
        <scheme val="major"/>
      </rPr>
      <t>Profesor:</t>
    </r>
    <r>
      <rPr>
        <sz val="14"/>
        <color theme="1"/>
        <rFont val="Calibri Light"/>
        <family val="2"/>
        <scheme val="major"/>
      </rPr>
      <t xml:space="preserve"> Jean Le'Clerc Arrastia</t>
    </r>
  </si>
  <si>
    <r>
      <rPr>
        <b/>
        <sz val="14"/>
        <color theme="1"/>
        <rFont val="Calibri Light"/>
        <family val="2"/>
        <scheme val="major"/>
      </rPr>
      <t>Alumnos Ayudantes:</t>
    </r>
    <r>
      <rPr>
        <sz val="14"/>
        <color theme="1"/>
        <rFont val="Calibri Light"/>
        <family val="2"/>
        <scheme val="major"/>
      </rPr>
      <t xml:space="preserve"> Rocío Cruz Linares, Arian Curiel</t>
    </r>
  </si>
  <si>
    <t>Cantidad Aprobados</t>
  </si>
  <si>
    <t>Derecho?</t>
  </si>
  <si>
    <t>Examen</t>
  </si>
  <si>
    <r>
      <rPr>
        <b/>
        <sz val="14"/>
        <color theme="1"/>
        <rFont val="Calibri Light"/>
        <family val="2"/>
        <scheme val="major"/>
      </rPr>
      <t>Profesor:</t>
    </r>
    <r>
      <rPr>
        <sz val="14"/>
        <color theme="1"/>
        <rFont val="Calibri Light"/>
        <family val="2"/>
        <scheme val="major"/>
      </rPr>
      <t xml:space="preserve"> Antonio Alejo Combarro</t>
    </r>
  </si>
  <si>
    <r>
      <rPr>
        <b/>
        <sz val="14"/>
        <color theme="1"/>
        <rFont val="Calibri Light"/>
        <family val="2"/>
        <scheme val="major"/>
      </rPr>
      <t>Alumnos Ayudantes:</t>
    </r>
    <r>
      <rPr>
        <sz val="14"/>
        <color theme="1"/>
        <rFont val="Calibri Light"/>
        <family val="2"/>
        <scheme val="major"/>
      </rPr>
      <t xml:space="preserve"> José Manuel Espinosa, Alejandro Mustelier, Claudia Gómez</t>
    </r>
  </si>
  <si>
    <t>Daniel Ortíz Pacheco</t>
  </si>
  <si>
    <t>Laura Brito Guerrero</t>
  </si>
  <si>
    <t>José Alejandro Solís Fernández</t>
  </si>
  <si>
    <t>Gabriela Regina Camejo Abreu</t>
  </si>
  <si>
    <t>Sheyla Cruz Castro</t>
  </si>
  <si>
    <t>Luis Alejandro Lara Rojas</t>
  </si>
  <si>
    <t>Bryan Machín García</t>
  </si>
  <si>
    <t>Carlos Alejandro Arrieta Montes de Oca</t>
  </si>
  <si>
    <t>Aylín Alvarez Santos</t>
  </si>
  <si>
    <t>Damían O'Hallorans Toledo</t>
  </si>
  <si>
    <t>Mauricio Mahmed Sánchez</t>
  </si>
  <si>
    <t>Adrianna Alvarez Lorenzo</t>
  </si>
  <si>
    <t>Kedir Enrique Llude Milanés</t>
  </si>
  <si>
    <t>Lorgio González Pérez</t>
  </si>
  <si>
    <t>Frank Adrián Pérez Morales</t>
  </si>
  <si>
    <t>José Alejandro Labourdette-Lartigue Soto</t>
  </si>
  <si>
    <t>Daniela Pérez-Delgado Sotolongo</t>
  </si>
  <si>
    <t>Nadia Gónzalez Fernández</t>
  </si>
  <si>
    <t>Aldo Verdesia Delgado</t>
  </si>
  <si>
    <t>Claudia Puentes Hernández</t>
  </si>
  <si>
    <t>Juan Marrero Valdés-Miranda</t>
  </si>
  <si>
    <t>Alicia Zayas Hernández</t>
  </si>
  <si>
    <t>Thalia Blanco Figueras</t>
  </si>
  <si>
    <t>José Daniel Torres Sierra</t>
  </si>
  <si>
    <t>Cristian Vázquez Núñez</t>
  </si>
  <si>
    <t>Rosaine Márquez Toucet</t>
  </si>
  <si>
    <t>Sandy Valiente Rodríguez</t>
  </si>
  <si>
    <t>Dainé de la Caridad La Nuez Franquiz</t>
  </si>
  <si>
    <t>Magela Isaura Jaime Toledano</t>
  </si>
  <si>
    <t>Alejandro Yero Valdés</t>
  </si>
  <si>
    <t>Andy Alvarez Lujardo</t>
  </si>
  <si>
    <t>Carmen Irene Cabrera Rodríguez</t>
  </si>
  <si>
    <t>David Zequeria Zorrilla</t>
  </si>
  <si>
    <t>Denis Duranza Díaz</t>
  </si>
  <si>
    <t>Javier Villar Alonso</t>
  </si>
  <si>
    <t>Jonathan Llanes Sanchez</t>
  </si>
  <si>
    <t>Julio José Horta Vázquez</t>
  </si>
  <si>
    <t>Leonardo Collazo Klenina</t>
  </si>
  <si>
    <t>Luis Gabriel Mari Chang</t>
  </si>
  <si>
    <t>Mario Alejandro Rivero de la Torre</t>
  </si>
  <si>
    <t>Mauro José Bolado Vizoso</t>
  </si>
  <si>
    <t>Osbel Ortega Valdés</t>
  </si>
  <si>
    <t>Rainier Humberto Morgan Castelline</t>
  </si>
  <si>
    <t>Richard Manzano Sardiñas</t>
  </si>
  <si>
    <t>Roberto Garcia Rodriguez</t>
  </si>
  <si>
    <t>Sheila Artiles Fagundo</t>
  </si>
  <si>
    <t>Adrian Hérnandez Pérez</t>
  </si>
  <si>
    <t>Adrian Gónzalez Bauta</t>
  </si>
  <si>
    <t>Adelaida Sánchez Orive</t>
  </si>
  <si>
    <t>Enrique Martínez González</t>
  </si>
  <si>
    <t>Sean Austin Moody</t>
  </si>
  <si>
    <t>Jorge Miguel Haidar Martínez</t>
  </si>
  <si>
    <t>Yasmin Cisneros Cimadevila</t>
  </si>
  <si>
    <t>David Guaty Domínguez</t>
  </si>
  <si>
    <t>Jorge Mederos Alvarado</t>
  </si>
  <si>
    <t>Alexander Bravo Bravo</t>
  </si>
  <si>
    <t>Marcia de la Caridad Caballero</t>
  </si>
  <si>
    <t>Amaury Cardenal Russeaux</t>
  </si>
  <si>
    <t>Javier Alfredo Cardenas Morales</t>
  </si>
  <si>
    <t>Andy Alejandro Castañeda Guerra</t>
  </si>
  <si>
    <t>David Orlando De Quesada</t>
  </si>
  <si>
    <t>Gustavo Despaigne Dita</t>
  </si>
  <si>
    <t>Javier Dominguez Hernandez</t>
  </si>
  <si>
    <t>Richard García de la Osa</t>
  </si>
  <si>
    <t>Rodrigo Garcia Gómez</t>
  </si>
  <si>
    <t>Sergio Garcia Orta</t>
  </si>
  <si>
    <t>Jessy Gigato Izquierdo</t>
  </si>
  <si>
    <t>Judith Martha Gómez Palacio</t>
  </si>
  <si>
    <t>Grettel Hernandez Garbey</t>
  </si>
  <si>
    <t>Antonio Huet Crespo</t>
  </si>
  <si>
    <t>Amalia Nilda Ibarra Rodriguez</t>
  </si>
  <si>
    <t>Alejandro Klever Clemente</t>
  </si>
  <si>
    <t>Jorge Yunior Morgado Vega</t>
  </si>
  <si>
    <t>Alexander Perez Chavez</t>
  </si>
  <si>
    <t>Osmany Pérez Rodriguez</t>
  </si>
  <si>
    <t>Darian Ramon Mederos</t>
  </si>
  <si>
    <t>Adrian Rodriguez Portales</t>
  </si>
  <si>
    <t>Joan Manuel Suarez Llorente</t>
  </si>
  <si>
    <t>Gabriela Bárbara Martínez Giraldo</t>
  </si>
  <si>
    <t>Amanda Falcón Marin</t>
  </si>
  <si>
    <t>Andrés León Almaguer</t>
  </si>
  <si>
    <t>00/24 (00.00%)</t>
  </si>
  <si>
    <t>24/24 (100.00%)</t>
  </si>
  <si>
    <t>Arnel Sánchez Rodríguez</t>
  </si>
  <si>
    <t>Mayko Moises Ferrer Llano</t>
  </si>
  <si>
    <t>03/24 (12.50%)</t>
  </si>
  <si>
    <t>Reinel Pérez Vidal</t>
  </si>
  <si>
    <t>00/30 (00.00%)</t>
  </si>
  <si>
    <t>30/30 (100.00%)</t>
  </si>
  <si>
    <t>18/30 (60.00%)</t>
  </si>
  <si>
    <t>Luis Angel Arteaga Morales</t>
  </si>
  <si>
    <t>21/30 (70.00%)</t>
  </si>
  <si>
    <t>11/30 (36.67%)</t>
  </si>
  <si>
    <t>09/30 (30.00%)</t>
  </si>
  <si>
    <t>01/30 (03.33%)</t>
  </si>
  <si>
    <t>15/30 (50.00%)</t>
  </si>
  <si>
    <t>Tester (%)</t>
  </si>
  <si>
    <t>26/30 (86.67%)</t>
  </si>
  <si>
    <t>04/30 (13.33%)</t>
  </si>
  <si>
    <t>06/30 (20.00%)</t>
  </si>
  <si>
    <t>Bryan Mora</t>
  </si>
  <si>
    <t>25/30 (83.33%)</t>
  </si>
  <si>
    <t>02/30 (06.67%)</t>
  </si>
  <si>
    <t>Abel Cruz Suarez</t>
  </si>
  <si>
    <t>Alejandro Pérez Guerra</t>
  </si>
  <si>
    <t>Alejandro Pérez Sierra</t>
  </si>
  <si>
    <t>Andy de la Torre</t>
  </si>
  <si>
    <t>Camilo Rodriguez Velazquez</t>
  </si>
  <si>
    <t>Daniel Reynel Dominguez Ceballos</t>
  </si>
  <si>
    <t>Darian Dominguez Alayon</t>
  </si>
  <si>
    <t>Darians Manzanares Suárez</t>
  </si>
  <si>
    <t>10/30 (33.33%)</t>
  </si>
  <si>
    <t>Fernando Sintes Rodríguez</t>
  </si>
  <si>
    <t>Henry Estevez Gomez</t>
  </si>
  <si>
    <t>Javier Alejandro Campos Matanzas</t>
  </si>
  <si>
    <t>Javier Alejandro Valdes</t>
  </si>
  <si>
    <t>Lauren Reyes Viera</t>
  </si>
  <si>
    <t>Leonardo Martin Gonzalez</t>
  </si>
  <si>
    <t>Marian Pérez Alfonso</t>
  </si>
  <si>
    <t>Miguel A. Asin Barthelemy</t>
  </si>
  <si>
    <t>Nelson Robin Mendoza Alvarez</t>
  </si>
  <si>
    <t>Oyniel Peña Acosta</t>
  </si>
  <si>
    <t>03/30 (10.00%)</t>
  </si>
  <si>
    <t>Ramon Ernesto Domínguez Cruz</t>
  </si>
  <si>
    <t>23/30 (76.67%)</t>
  </si>
  <si>
    <t>Roberto Mesa Alfonso</t>
  </si>
  <si>
    <t>Victor Manuel Cardentey Fundora</t>
  </si>
  <si>
    <t>17/30 (56.67%)</t>
  </si>
  <si>
    <t>Yan Carlos Gonzalez Blanco</t>
  </si>
  <si>
    <t>Yeimer Calderon</t>
  </si>
  <si>
    <t>Adbeel Rodriguez Sanchez</t>
  </si>
  <si>
    <t>Amanda Gonzalez Borrell</t>
  </si>
  <si>
    <t>Belsai Arango Hernandez</t>
  </si>
  <si>
    <t>Carlos Javier Suarez</t>
  </si>
  <si>
    <t>08/30 (26.67%)</t>
  </si>
  <si>
    <t>Carlos Rafael Martell Linares</t>
  </si>
  <si>
    <t>Claudia Olavarrieta Martinez</t>
  </si>
  <si>
    <t>Eliseo Herrera Fernandez</t>
  </si>
  <si>
    <t>Gabriel Martin Fernandez</t>
  </si>
  <si>
    <t>Juan Carlos Perez Lamadrid</t>
  </si>
  <si>
    <t>Laura Tamayo Blanco</t>
  </si>
  <si>
    <t>Luis Enrique Dalmau Coopat</t>
  </si>
  <si>
    <t>Luis Ernesto Ibarra Vazquez</t>
  </si>
  <si>
    <t>Miguel Angel Gonzalez Calles</t>
  </si>
  <si>
    <t>Penelope Seijo Avila</t>
  </si>
  <si>
    <t>Samuel David Suarez Rodriguez</t>
  </si>
  <si>
    <t>Sandra Martos Llanes</t>
  </si>
  <si>
    <t>William Labrada Rodriguez</t>
  </si>
  <si>
    <t>Yansaro Rodriguez Paez</t>
  </si>
  <si>
    <t>Jorge Esteban Castañeda</t>
  </si>
  <si>
    <t>José Carlos Hernández Piñera</t>
  </si>
  <si>
    <t>Karla Olivera Hernández</t>
  </si>
  <si>
    <t>Rodovaldo González Morejón</t>
  </si>
  <si>
    <t>Pedro Muñiz Muñoz</t>
  </si>
  <si>
    <t>Jessica Nuñez Hernandez</t>
  </si>
  <si>
    <t>Juan Pablo Madrazo Vázquez</t>
  </si>
  <si>
    <t>?</t>
  </si>
  <si>
    <t>19/30 (63.33%)</t>
  </si>
  <si>
    <t>Hamsel Brea Garcia</t>
  </si>
  <si>
    <t>05/30 (16.67%)</t>
  </si>
  <si>
    <t>07/30 (23.33%)</t>
  </si>
  <si>
    <t>16/30 (53.33%)</t>
  </si>
  <si>
    <t>14/30 (46.67%)</t>
  </si>
  <si>
    <t>12/30 (40.00%)</t>
  </si>
  <si>
    <t>Rodrigo Daniel Pino Trueba</t>
  </si>
  <si>
    <t>23/40 (57.50%)</t>
  </si>
  <si>
    <t>00/40 (00.00%)</t>
  </si>
  <si>
    <t>14/40 (35.00%)</t>
  </si>
  <si>
    <t>12/40 (30.00%)</t>
  </si>
  <si>
    <t>07/40 (17.50%)</t>
  </si>
  <si>
    <t>05/40 (12.50%)</t>
  </si>
  <si>
    <t>16/40 (40.00%)</t>
  </si>
  <si>
    <t>09/40 (22.50%)</t>
  </si>
  <si>
    <t>15/40 (37.50%)</t>
  </si>
  <si>
    <t>11/40 (27.50%)</t>
  </si>
  <si>
    <t>19/40 (47.50%)</t>
  </si>
  <si>
    <t>13/40 (32.50%)</t>
  </si>
  <si>
    <t>17/40 (42.50%)</t>
  </si>
  <si>
    <t>40/40 (100.00%)</t>
  </si>
  <si>
    <t>22/40 (55.00%)</t>
  </si>
  <si>
    <t>06/40 (15.00%)</t>
  </si>
  <si>
    <t>20/40 (50.00%)</t>
  </si>
  <si>
    <t>21/40 (52.50%)</t>
  </si>
  <si>
    <t>18/40 (45.00%)</t>
  </si>
  <si>
    <t>27/40 (67.50%)</t>
  </si>
  <si>
    <r>
      <rPr>
        <b/>
        <sz val="14"/>
        <color theme="1"/>
        <rFont val="Calibri Light"/>
        <family val="2"/>
        <scheme val="major"/>
      </rPr>
      <t>Profesor:</t>
    </r>
    <r>
      <rPr>
        <sz val="14"/>
        <color theme="1"/>
        <rFont val="Calibri Light"/>
        <family val="2"/>
        <scheme val="major"/>
      </rPr>
      <t xml:space="preserve"> Juan Pablo Consuegra</t>
    </r>
  </si>
  <si>
    <r>
      <rPr>
        <b/>
        <sz val="14"/>
        <color theme="1"/>
        <rFont val="Calibri Light"/>
        <family val="2"/>
        <scheme val="major"/>
      </rPr>
      <t>Alumnos Ayudantes:</t>
    </r>
    <r>
      <rPr>
        <sz val="14"/>
        <color theme="1"/>
        <rFont val="Calibri Light"/>
        <family val="2"/>
        <scheme val="major"/>
      </rPr>
      <t xml:space="preserve"> José Ariel Romero, Leonardo Fleitas</t>
    </r>
  </si>
  <si>
    <t>Ariel Antonio Huerta Martín</t>
  </si>
  <si>
    <t>59/65 (90.77%)</t>
  </si>
  <si>
    <t>00/65 (00.00%)</t>
  </si>
  <si>
    <t>65/65 (100.00%)</t>
  </si>
  <si>
    <t>49/65 (75.38%)</t>
  </si>
  <si>
    <t>17/65 (26.15%)</t>
  </si>
  <si>
    <t>37/65 (56.92%)</t>
  </si>
  <si>
    <t>57/65 (87.69%)</t>
  </si>
  <si>
    <t>09/65 (13.85%)</t>
  </si>
  <si>
    <t>06/65 (09.23%)</t>
  </si>
  <si>
    <t>35/65 (53.85%)</t>
  </si>
  <si>
    <t>43/65 (66.15%)</t>
  </si>
  <si>
    <t>10/65 (15.38%)</t>
  </si>
  <si>
    <t>44/65 (67.69%)</t>
  </si>
  <si>
    <t>18/65 (27.69%)</t>
  </si>
  <si>
    <t>14/65 (21.54%)</t>
  </si>
  <si>
    <t>11/65 (16.92%)</t>
  </si>
  <si>
    <t>01/65 (01.54%)</t>
  </si>
  <si>
    <t>60/60 (100.00%)</t>
  </si>
  <si>
    <t>32/60 (53.33%)</t>
  </si>
  <si>
    <t>15/60 (25.00%)</t>
  </si>
  <si>
    <t>10/60 (16.67%)</t>
  </si>
  <si>
    <t>00/60 (00.00%)</t>
  </si>
  <si>
    <t>45/60 (75.00%)</t>
  </si>
  <si>
    <t>16/60 (26.67%)</t>
  </si>
  <si>
    <t>06/60 (10.00%)</t>
  </si>
  <si>
    <t>47/60 (78.33%)</t>
  </si>
  <si>
    <t>56/60 (93.33%)</t>
  </si>
  <si>
    <t>33/60 (55.00%)</t>
  </si>
  <si>
    <t>41/60 (68.33%)</t>
  </si>
  <si>
    <t>48/60 (80.00%)</t>
  </si>
  <si>
    <t>39/60 (65.00%)</t>
  </si>
  <si>
    <t>03/60 (05.00%)</t>
  </si>
  <si>
    <t>01/60 (01.67%)</t>
  </si>
  <si>
    <t>04/60 (06.67%)</t>
  </si>
  <si>
    <t>49/60 (81.67%)</t>
  </si>
  <si>
    <t>52/60 (86.67%)</t>
  </si>
  <si>
    <t>44/60 (73.33%)</t>
  </si>
  <si>
    <t>08/60 (13.33%)</t>
  </si>
  <si>
    <t>Marcos Valdivié Rodriguez</t>
  </si>
  <si>
    <r>
      <rPr>
        <b/>
        <sz val="14"/>
        <color theme="1"/>
        <rFont val="Calibri Light"/>
        <family val="2"/>
        <scheme val="major"/>
      </rPr>
      <t>Profesor:</t>
    </r>
    <r>
      <rPr>
        <sz val="14"/>
        <color theme="1"/>
        <rFont val="Calibri Light"/>
        <family val="2"/>
        <scheme val="major"/>
      </rPr>
      <t xml:space="preserve"> Alejandro Piad Morffis</t>
    </r>
  </si>
  <si>
    <r>
      <rPr>
        <b/>
        <sz val="14"/>
        <color theme="1"/>
        <rFont val="Calibri Light"/>
        <family val="2"/>
        <scheme val="major"/>
      </rPr>
      <t>Alumnos Ayudantes:</t>
    </r>
    <r>
      <rPr>
        <sz val="14"/>
        <color theme="1"/>
        <rFont val="Calibri Light"/>
        <family val="2"/>
        <scheme val="major"/>
      </rPr>
      <t xml:space="preserve"> Marcel Sánchez, Raydel Alonso Baryolo</t>
    </r>
  </si>
  <si>
    <t>03/44 (06.82%)</t>
  </si>
  <si>
    <t>14/44 (31.82%)</t>
  </si>
  <si>
    <t>41/44 (93.18%)</t>
  </si>
  <si>
    <t>18/44 (40.91%)</t>
  </si>
  <si>
    <t>34/44 (77.27%)</t>
  </si>
  <si>
    <t>15/44 (34.09%)</t>
  </si>
  <si>
    <t>04/44 (09.09%)</t>
  </si>
  <si>
    <t>43/44 (97.73%)</t>
  </si>
  <si>
    <t>27/44 (61.36%)</t>
  </si>
  <si>
    <t>07/44 (15.91%)</t>
  </si>
  <si>
    <t>36/44 (81.82%)</t>
  </si>
  <si>
    <t>40/44 (90.91%)</t>
  </si>
  <si>
    <t>11/44 (25.00%)</t>
  </si>
  <si>
    <t>22/44 (50.00%)</t>
  </si>
  <si>
    <t>09/44 (20.45%)</t>
  </si>
  <si>
    <t>20/44 (45.45%)</t>
  </si>
  <si>
    <t>30/44 (68.18%)</t>
  </si>
  <si>
    <t>38/44 (86.36%)</t>
  </si>
  <si>
    <t>01/44 (02.27%)</t>
  </si>
  <si>
    <t>13/44 (29.55%)</t>
  </si>
  <si>
    <t>05/44 (11.36%)</t>
  </si>
  <si>
    <t>35/44 (79.55%)</t>
  </si>
  <si>
    <t>12/44 (27.27%)</t>
  </si>
  <si>
    <t>33/44 (75.00%)</t>
  </si>
  <si>
    <t>42/44 (95.45%)</t>
  </si>
  <si>
    <t>39/44 (88.64%)</t>
  </si>
  <si>
    <t>06/44 (13.64%)</t>
  </si>
  <si>
    <t>00/44 (00.00%)</t>
  </si>
  <si>
    <t>19/44 (43.18%)</t>
  </si>
  <si>
    <t>02/32 (06.25%)</t>
  </si>
  <si>
    <t>32/32 (100.00%)</t>
  </si>
  <si>
    <t>30/32 (93.75%)</t>
  </si>
  <si>
    <t>08/32 (25.00%)</t>
  </si>
  <si>
    <t>29/32 (90.63%)</t>
  </si>
  <si>
    <t>17/32 (53.13%)</t>
  </si>
  <si>
    <t>04/32 (12.50%)</t>
  </si>
  <si>
    <t>27/32 (84.38%)</t>
  </si>
  <si>
    <t>23/32 (71.88%)</t>
  </si>
  <si>
    <t>16/32 (50.00%)</t>
  </si>
  <si>
    <t>06/32 (18.75%)</t>
  </si>
  <si>
    <t>24/32 (75.00%)</t>
  </si>
  <si>
    <t>26/32 (81.25%)</t>
  </si>
  <si>
    <t>28/32 (87.50%)</t>
  </si>
  <si>
    <t>31/32 (96.88%)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</si>
</sst>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0" fillId="0" borderId="2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7" xfId="0" applyFont="1" applyFill="1" applyBorder="1" applyAlignment="1">
      <alignment horizontal="center"/>
    </xf>
    <xf numFmtId="0" fontId="1" fillId="0" borderId="4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30" xfId="0" applyFont="1" applyFill="1" applyBorder="1"/>
    <xf numFmtId="0" fontId="0" fillId="0" borderId="30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11" xfId="0" applyFont="1" applyFill="1" applyBorder="1"/>
    <xf numFmtId="0" fontId="0" fillId="0" borderId="11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26" xfId="0" applyFont="1" applyFill="1" applyBorder="1"/>
    <xf numFmtId="0" fontId="0" fillId="0" borderId="12" xfId="0" applyFont="1" applyFill="1" applyBorder="1"/>
    <xf numFmtId="0" fontId="0" fillId="0" borderId="12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0" xfId="0" applyFill="1"/>
    <xf numFmtId="0" fontId="0" fillId="0" borderId="2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3" xfId="0" applyFont="1" applyFill="1" applyBorder="1" applyAlignment="1">
      <alignment horizontal="center" vertical="center"/>
    </xf>
    <xf numFmtId="0" fontId="0" fillId="0" borderId="44" xfId="0" applyFont="1" applyFill="1" applyBorder="1" applyAlignment="1">
      <alignment horizontal="center" vertical="center"/>
    </xf>
    <xf numFmtId="0" fontId="0" fillId="0" borderId="43" xfId="0" applyBorder="1" applyAlignment="1">
      <alignment horizontal="left" wrapText="1"/>
    </xf>
    <xf numFmtId="0" fontId="0" fillId="0" borderId="43" xfId="0" applyFont="1" applyFill="1" applyBorder="1" applyAlignment="1">
      <alignment horizontal="center"/>
    </xf>
    <xf numFmtId="0" fontId="0" fillId="0" borderId="44" xfId="0" applyFont="1" applyFill="1" applyBorder="1" applyAlignment="1">
      <alignment horizontal="center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3" xfId="0" applyFont="1" applyFill="1" applyBorder="1" applyAlignment="1">
      <alignment horizontal="left" vertical="center"/>
    </xf>
    <xf numFmtId="0" fontId="0" fillId="0" borderId="44" xfId="0" applyFont="1" applyFill="1" applyBorder="1" applyAlignment="1">
      <alignment horizontal="left" vertical="center"/>
    </xf>
    <xf numFmtId="0" fontId="0" fillId="0" borderId="31" xfId="0" applyFont="1" applyFill="1" applyBorder="1"/>
    <xf numFmtId="0" fontId="0" fillId="0" borderId="16" xfId="0" applyBorder="1"/>
    <xf numFmtId="0" fontId="0" fillId="0" borderId="4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/>
    </xf>
    <xf numFmtId="0" fontId="0" fillId="0" borderId="50" xfId="0" applyFill="1" applyBorder="1" applyAlignment="1">
      <alignment wrapText="1"/>
    </xf>
    <xf numFmtId="0" fontId="0" fillId="0" borderId="51" xfId="0" applyFont="1" applyFill="1" applyBorder="1" applyAlignment="1">
      <alignment horizontal="center" vertical="center"/>
    </xf>
    <xf numFmtId="0" fontId="0" fillId="0" borderId="52" xfId="0" applyFont="1" applyFill="1" applyBorder="1" applyAlignment="1">
      <alignment horizontal="center" vertical="center"/>
    </xf>
    <xf numFmtId="0" fontId="0" fillId="0" borderId="53" xfId="0" applyFont="1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 wrapText="1"/>
    </xf>
    <xf numFmtId="0" fontId="0" fillId="0" borderId="54" xfId="0" applyFont="1" applyFill="1" applyBorder="1" applyAlignment="1">
      <alignment horizontal="center" vertical="center"/>
    </xf>
    <xf numFmtId="0" fontId="0" fillId="0" borderId="53" xfId="0" applyFill="1" applyBorder="1" applyAlignment="1">
      <alignment wrapText="1"/>
    </xf>
    <xf numFmtId="0" fontId="0" fillId="0" borderId="42" xfId="0" applyFont="1" applyFill="1" applyBorder="1" applyAlignment="1">
      <alignment horizontal="left" vertical="center"/>
    </xf>
    <xf numFmtId="0" fontId="0" fillId="0" borderId="56" xfId="0" applyFont="1" applyFill="1" applyBorder="1"/>
    <xf numFmtId="0" fontId="0" fillId="0" borderId="56" xfId="0" applyFont="1" applyFill="1" applyBorder="1" applyAlignment="1">
      <alignment horizontal="center" vertical="center"/>
    </xf>
    <xf numFmtId="0" fontId="0" fillId="0" borderId="57" xfId="0" applyFont="1" applyFill="1" applyBorder="1" applyAlignment="1">
      <alignment horizontal="center" vertical="center"/>
    </xf>
    <xf numFmtId="0" fontId="0" fillId="0" borderId="58" xfId="0" applyFont="1" applyFill="1" applyBorder="1" applyAlignment="1">
      <alignment horizontal="center" vertical="center"/>
    </xf>
    <xf numFmtId="0" fontId="0" fillId="0" borderId="55" xfId="0" applyFont="1" applyFill="1" applyBorder="1" applyAlignment="1">
      <alignment horizontal="center"/>
    </xf>
    <xf numFmtId="0" fontId="0" fillId="0" borderId="59" xfId="0" applyFont="1" applyFill="1" applyBorder="1" applyAlignment="1">
      <alignment horizontal="center" vertical="center"/>
    </xf>
    <xf numFmtId="0" fontId="0" fillId="0" borderId="60" xfId="0" applyFont="1" applyFill="1" applyBorder="1" applyAlignment="1">
      <alignment horizontal="center" vertical="center"/>
    </xf>
    <xf numFmtId="0" fontId="0" fillId="0" borderId="61" xfId="0" applyFont="1" applyFill="1" applyBorder="1" applyAlignment="1">
      <alignment horizontal="center" vertical="center"/>
    </xf>
    <xf numFmtId="0" fontId="0" fillId="0" borderId="62" xfId="0" applyFont="1" applyFill="1" applyBorder="1" applyAlignment="1">
      <alignment horizontal="center" vertical="center"/>
    </xf>
    <xf numFmtId="0" fontId="0" fillId="0" borderId="43" xfId="0" applyFill="1" applyBorder="1" applyAlignment="1">
      <alignment wrapText="1"/>
    </xf>
    <xf numFmtId="0" fontId="0" fillId="0" borderId="63" xfId="0" applyFont="1" applyFill="1" applyBorder="1" applyAlignment="1">
      <alignment horizontal="center" vertical="center"/>
    </xf>
    <xf numFmtId="0" fontId="0" fillId="0" borderId="64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66" xfId="0" applyFont="1" applyFill="1" applyBorder="1" applyAlignment="1">
      <alignment horizontal="center" vertical="center"/>
    </xf>
    <xf numFmtId="0" fontId="1" fillId="0" borderId="66" xfId="0" applyFont="1" applyFill="1" applyBorder="1" applyAlignment="1">
      <alignment horizontal="center"/>
    </xf>
    <xf numFmtId="0" fontId="1" fillId="0" borderId="6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0" fillId="0" borderId="67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/>
    </xf>
    <xf numFmtId="0" fontId="1" fillId="0" borderId="65" xfId="0" applyFont="1" applyFill="1" applyBorder="1" applyAlignment="1">
      <alignment horizontal="center" vertical="center"/>
    </xf>
    <xf numFmtId="0" fontId="0" fillId="2" borderId="11" xfId="0" applyFont="1" applyFill="1" applyBorder="1"/>
    <xf numFmtId="0" fontId="0" fillId="2" borderId="1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left" vertical="center" wrapText="1"/>
    </xf>
    <xf numFmtId="0" fontId="0" fillId="2" borderId="28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43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49" xfId="0" applyFont="1" applyFill="1" applyBorder="1" applyAlignment="1">
      <alignment horizontal="center" vertical="center"/>
    </xf>
    <xf numFmtId="0" fontId="0" fillId="2" borderId="53" xfId="0" applyFont="1" applyFill="1" applyBorder="1" applyAlignment="1">
      <alignment horizontal="center" vertical="center"/>
    </xf>
    <xf numFmtId="0" fontId="0" fillId="2" borderId="0" xfId="0" applyFill="1"/>
    <xf numFmtId="0" fontId="0" fillId="0" borderId="3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0" xfId="0" applyFont="1" applyFill="1" applyBorder="1" applyAlignment="1">
      <alignment horizontal="center" vertical="center"/>
    </xf>
    <xf numFmtId="0" fontId="0" fillId="0" borderId="72" xfId="0" applyFont="1" applyFill="1" applyBorder="1" applyAlignment="1">
      <alignment horizontal="center" vertical="center"/>
    </xf>
    <xf numFmtId="0" fontId="0" fillId="2" borderId="72" xfId="0" applyFont="1" applyFill="1" applyBorder="1" applyAlignment="1">
      <alignment horizontal="center" vertical="center"/>
    </xf>
    <xf numFmtId="0" fontId="0" fillId="0" borderId="71" xfId="0" applyFont="1" applyFill="1" applyBorder="1" applyAlignment="1">
      <alignment horizontal="center" vertical="center"/>
    </xf>
    <xf numFmtId="0" fontId="0" fillId="0" borderId="76" xfId="0" applyFont="1" applyFill="1" applyBorder="1" applyAlignment="1">
      <alignment horizontal="center" vertical="center"/>
    </xf>
    <xf numFmtId="0" fontId="0" fillId="0" borderId="75" xfId="0" applyFont="1" applyFill="1" applyBorder="1" applyAlignment="1">
      <alignment horizontal="center" vertical="center"/>
    </xf>
    <xf numFmtId="0" fontId="0" fillId="2" borderId="16" xfId="0" applyFill="1" applyBorder="1"/>
    <xf numFmtId="0" fontId="0" fillId="0" borderId="78" xfId="0" applyBorder="1" applyAlignment="1">
      <alignment wrapText="1"/>
    </xf>
    <xf numFmtId="0" fontId="0" fillId="0" borderId="70" xfId="0" applyBorder="1" applyAlignment="1">
      <alignment wrapText="1"/>
    </xf>
    <xf numFmtId="0" fontId="0" fillId="0" borderId="72" xfId="0" applyBorder="1" applyAlignment="1">
      <alignment wrapText="1"/>
    </xf>
    <xf numFmtId="0" fontId="0" fillId="0" borderId="70" xfId="0" applyBorder="1" applyAlignment="1">
      <alignment horizontal="center" vertical="center" wrapText="1"/>
    </xf>
    <xf numFmtId="0" fontId="0" fillId="0" borderId="32" xfId="0" applyFont="1" applyFill="1" applyBorder="1"/>
    <xf numFmtId="0" fontId="0" fillId="0" borderId="79" xfId="0" applyFont="1" applyFill="1" applyBorder="1" applyAlignment="1">
      <alignment horizontal="center" vertical="center"/>
    </xf>
    <xf numFmtId="0" fontId="0" fillId="0" borderId="77" xfId="0" applyBorder="1" applyAlignment="1">
      <alignment wrapText="1"/>
    </xf>
    <xf numFmtId="0" fontId="1" fillId="0" borderId="68" xfId="0" applyFont="1" applyBorder="1" applyAlignment="1">
      <alignment horizontal="center" vertical="center"/>
    </xf>
    <xf numFmtId="0" fontId="0" fillId="0" borderId="80" xfId="0" applyFont="1" applyFill="1" applyBorder="1" applyAlignment="1">
      <alignment horizontal="center" vertical="center"/>
    </xf>
    <xf numFmtId="0" fontId="0" fillId="0" borderId="82" xfId="0" applyFont="1" applyFill="1" applyBorder="1" applyAlignment="1">
      <alignment horizontal="center" vertical="center"/>
    </xf>
    <xf numFmtId="0" fontId="0" fillId="2" borderId="82" xfId="0" applyFont="1" applyFill="1" applyBorder="1" applyAlignment="1">
      <alignment horizontal="center" vertical="center"/>
    </xf>
    <xf numFmtId="0" fontId="0" fillId="0" borderId="81" xfId="0" applyFont="1" applyFill="1" applyBorder="1" applyAlignment="1">
      <alignment horizontal="center" vertical="center"/>
    </xf>
    <xf numFmtId="0" fontId="0" fillId="0" borderId="84" xfId="0" applyFont="1" applyFill="1" applyBorder="1" applyAlignment="1">
      <alignment horizontal="center" vertical="center"/>
    </xf>
    <xf numFmtId="0" fontId="0" fillId="2" borderId="84" xfId="0" applyFont="1" applyFill="1" applyBorder="1" applyAlignment="1">
      <alignment horizontal="center" vertical="center"/>
    </xf>
    <xf numFmtId="0" fontId="0" fillId="0" borderId="87" xfId="0" applyFont="1" applyFill="1" applyBorder="1" applyAlignment="1">
      <alignment horizontal="center" vertical="center"/>
    </xf>
    <xf numFmtId="0" fontId="0" fillId="0" borderId="88" xfId="0" applyFont="1" applyFill="1" applyBorder="1" applyAlignment="1">
      <alignment horizontal="center" vertical="center"/>
    </xf>
    <xf numFmtId="0" fontId="0" fillId="2" borderId="88" xfId="0" applyFont="1" applyFill="1" applyBorder="1" applyAlignment="1">
      <alignment horizontal="center" vertical="center"/>
    </xf>
    <xf numFmtId="0" fontId="0" fillId="0" borderId="86" xfId="0" applyFont="1" applyFill="1" applyBorder="1" applyAlignment="1">
      <alignment horizontal="center" vertical="center"/>
    </xf>
    <xf numFmtId="0" fontId="0" fillId="0" borderId="78" xfId="0" applyFill="1" applyBorder="1"/>
    <xf numFmtId="0" fontId="0" fillId="0" borderId="72" xfId="0" applyFill="1" applyBorder="1" applyAlignment="1">
      <alignment horizontal="center" vertical="center"/>
    </xf>
    <xf numFmtId="0" fontId="0" fillId="2" borderId="43" xfId="0" applyFill="1" applyBorder="1" applyAlignment="1">
      <alignment vertical="center" wrapText="1"/>
    </xf>
    <xf numFmtId="0" fontId="1" fillId="0" borderId="89" xfId="0" applyFont="1" applyFill="1" applyBorder="1" applyAlignment="1">
      <alignment horizontal="center" vertical="center"/>
    </xf>
    <xf numFmtId="0" fontId="0" fillId="0" borderId="83" xfId="0" applyFont="1" applyFill="1" applyBorder="1" applyAlignment="1">
      <alignment horizontal="center" vertical="center"/>
    </xf>
    <xf numFmtId="0" fontId="0" fillId="0" borderId="90" xfId="0" applyFont="1" applyFill="1" applyBorder="1" applyAlignment="1">
      <alignment horizontal="center" vertical="center"/>
    </xf>
    <xf numFmtId="0" fontId="0" fillId="0" borderId="91" xfId="0" applyFont="1" applyFill="1" applyBorder="1" applyAlignment="1">
      <alignment horizontal="center" vertical="center"/>
    </xf>
    <xf numFmtId="0" fontId="0" fillId="0" borderId="92" xfId="0" applyFont="1" applyFill="1" applyBorder="1" applyAlignment="1">
      <alignment horizontal="center" vertical="center"/>
    </xf>
    <xf numFmtId="0" fontId="0" fillId="2" borderId="92" xfId="0" applyFont="1" applyFill="1" applyBorder="1" applyAlignment="1">
      <alignment horizontal="center" vertical="center"/>
    </xf>
    <xf numFmtId="0" fontId="0" fillId="0" borderId="93" xfId="0" applyFont="1" applyFill="1" applyBorder="1" applyAlignment="1">
      <alignment horizontal="center" vertical="center"/>
    </xf>
    <xf numFmtId="0" fontId="1" fillId="0" borderId="69" xfId="0" applyFont="1" applyFill="1" applyBorder="1" applyAlignment="1">
      <alignment horizontal="center"/>
    </xf>
    <xf numFmtId="0" fontId="0" fillId="0" borderId="72" xfId="0" applyFill="1" applyBorder="1" applyAlignment="1">
      <alignment horizontal="center" vertical="center" wrapText="1"/>
    </xf>
    <xf numFmtId="0" fontId="0" fillId="2" borderId="72" xfId="0" applyFill="1" applyBorder="1" applyAlignment="1">
      <alignment horizontal="center" vertical="center" wrapText="1"/>
    </xf>
    <xf numFmtId="0" fontId="0" fillId="0" borderId="72" xfId="0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43" xfId="0" applyFill="1" applyBorder="1" applyAlignment="1">
      <alignment vertical="center" wrapText="1"/>
    </xf>
    <xf numFmtId="0" fontId="0" fillId="3" borderId="28" xfId="0" applyFont="1" applyFill="1" applyBorder="1" applyAlignment="1">
      <alignment horizontal="center" vertical="center"/>
    </xf>
    <xf numFmtId="0" fontId="0" fillId="3" borderId="72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0" fillId="3" borderId="43" xfId="0" applyFill="1" applyBorder="1" applyAlignment="1">
      <alignment wrapText="1"/>
    </xf>
    <xf numFmtId="0" fontId="0" fillId="3" borderId="39" xfId="0" applyFont="1" applyFill="1" applyBorder="1" applyAlignment="1">
      <alignment horizontal="center" vertical="center"/>
    </xf>
    <xf numFmtId="0" fontId="0" fillId="3" borderId="49" xfId="0" applyFont="1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 wrapText="1"/>
    </xf>
    <xf numFmtId="0" fontId="0" fillId="3" borderId="53" xfId="0" applyFill="1" applyBorder="1" applyAlignment="1">
      <alignment wrapText="1"/>
    </xf>
    <xf numFmtId="0" fontId="0" fillId="3" borderId="0" xfId="0" applyFill="1"/>
    <xf numFmtId="0" fontId="0" fillId="3" borderId="43" xfId="0" applyFill="1" applyBorder="1" applyAlignment="1">
      <alignment horizontal="left" wrapText="1"/>
    </xf>
    <xf numFmtId="0" fontId="0" fillId="3" borderId="43" xfId="0" applyFont="1" applyFill="1" applyBorder="1" applyAlignment="1">
      <alignment horizontal="center" vertical="center"/>
    </xf>
    <xf numFmtId="0" fontId="0" fillId="3" borderId="53" xfId="0" applyFont="1" applyFill="1" applyBorder="1" applyAlignment="1">
      <alignment horizontal="center" vertical="center"/>
    </xf>
    <xf numFmtId="0" fontId="0" fillId="0" borderId="72" xfId="0" applyFont="1" applyFill="1" applyBorder="1" applyAlignment="1">
      <alignment horizontal="left" vertical="center"/>
    </xf>
    <xf numFmtId="0" fontId="0" fillId="2" borderId="72" xfId="0" applyFont="1" applyFill="1" applyBorder="1" applyAlignment="1">
      <alignment horizontal="left" vertical="center"/>
    </xf>
    <xf numFmtId="0" fontId="0" fillId="0" borderId="72" xfId="0" applyFont="1" applyFill="1" applyBorder="1" applyAlignment="1">
      <alignment vertical="center"/>
    </xf>
    <xf numFmtId="0" fontId="0" fillId="2" borderId="72" xfId="0" applyFont="1" applyFill="1" applyBorder="1" applyAlignment="1">
      <alignment vertical="center"/>
    </xf>
    <xf numFmtId="0" fontId="0" fillId="0" borderId="78" xfId="0" applyBorder="1" applyAlignment="1">
      <alignment vertical="center" wrapText="1"/>
    </xf>
    <xf numFmtId="0" fontId="0" fillId="0" borderId="78" xfId="0" applyBorder="1" applyAlignment="1">
      <alignment horizontal="left" vertical="center" wrapText="1"/>
    </xf>
    <xf numFmtId="0" fontId="0" fillId="3" borderId="72" xfId="0" applyFont="1" applyFill="1" applyBorder="1" applyAlignment="1">
      <alignment horizontal="left" vertical="center"/>
    </xf>
    <xf numFmtId="0" fontId="0" fillId="0" borderId="78" xfId="0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94" xfId="0" applyFont="1" applyFill="1" applyBorder="1" applyAlignment="1">
      <alignment horizontal="center" vertical="center"/>
    </xf>
    <xf numFmtId="0" fontId="0" fillId="0" borderId="95" xfId="0" applyFont="1" applyFill="1" applyBorder="1" applyAlignment="1">
      <alignment horizontal="center" vertical="center"/>
    </xf>
    <xf numFmtId="0" fontId="0" fillId="2" borderId="9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95" xfId="0" applyFont="1" applyFill="1" applyBorder="1" applyAlignment="1">
      <alignment horizontal="center" vertical="center"/>
    </xf>
    <xf numFmtId="0" fontId="0" fillId="0" borderId="43" xfId="0" applyFill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1" fillId="0" borderId="73" xfId="0" applyFont="1" applyFill="1" applyBorder="1" applyAlignment="1">
      <alignment horizontal="center" vertical="center"/>
    </xf>
    <xf numFmtId="0" fontId="1" fillId="0" borderId="7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E52"/>
  <sheetViews>
    <sheetView tabSelected="1" topLeftCell="A3" zoomScaleNormal="100" workbookViewId="0">
      <pane xSplit="1" topLeftCell="B1" activePane="topRight" state="frozen"/>
      <selection pane="topRight" activeCell="J27" sqref="J27"/>
    </sheetView>
  </sheetViews>
  <sheetFormatPr defaultColWidth="9.140625" defaultRowHeight="15" x14ac:dyDescent="0.25"/>
  <cols>
    <col min="1" max="1" width="40.7109375" style="40" customWidth="1"/>
    <col min="2" max="4" width="9.28515625" style="40" customWidth="1"/>
    <col min="5" max="5" width="15" style="40" hidden="1" customWidth="1"/>
    <col min="6" max="6" width="9.28515625" style="40" customWidth="1"/>
    <col min="7" max="7" width="14" style="40" bestFit="1" customWidth="1"/>
    <col min="8" max="8" width="9.28515625" style="40" customWidth="1"/>
    <col min="9" max="9" width="15" style="40" bestFit="1" customWidth="1"/>
    <col min="10" max="12" width="9.28515625" style="40" customWidth="1"/>
    <col min="13" max="13" width="9.7109375" style="40" customWidth="1"/>
    <col min="14" max="14" width="15" style="40" bestFit="1" customWidth="1"/>
    <col min="15" max="15" width="8.140625" style="40" customWidth="1"/>
    <col min="16" max="16" width="14" style="40" customWidth="1"/>
    <col min="17" max="19" width="9.28515625" style="40" customWidth="1"/>
    <col min="20" max="20" width="15" style="40" hidden="1" customWidth="1"/>
    <col min="21" max="21" width="9.28515625" style="40" customWidth="1"/>
    <col min="22" max="22" width="15" style="40" hidden="1" customWidth="1"/>
    <col min="23" max="25" width="9.28515625" style="40" customWidth="1"/>
    <col min="26" max="26" width="14" style="40" hidden="1" customWidth="1"/>
    <col min="27" max="27" width="9.28515625" style="40" customWidth="1"/>
    <col min="28" max="28" width="14" style="40" hidden="1" customWidth="1"/>
    <col min="29" max="31" width="9.28515625" style="40" customWidth="1"/>
    <col min="32" max="16384" width="9.140625" style="40"/>
  </cols>
  <sheetData>
    <row r="2" spans="1:31" ht="18.75" x14ac:dyDescent="0.25">
      <c r="B2" s="212" t="s">
        <v>18</v>
      </c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</row>
    <row r="3" spans="1:31" ht="18.75" x14ac:dyDescent="0.25">
      <c r="B3" s="212" t="s">
        <v>19</v>
      </c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/>
      <c r="AD3" s="212"/>
      <c r="AE3" s="212"/>
    </row>
    <row r="4" spans="1:31" ht="15.75" thickBot="1" x14ac:dyDescent="0.3"/>
    <row r="5" spans="1:31" ht="16.5" thickBot="1" x14ac:dyDescent="0.3">
      <c r="A5" s="188" t="s">
        <v>0</v>
      </c>
      <c r="B5" s="191" t="s">
        <v>1</v>
      </c>
      <c r="C5" s="192"/>
      <c r="D5" s="193"/>
      <c r="E5" s="194" t="s">
        <v>5</v>
      </c>
      <c r="F5" s="195"/>
      <c r="G5" s="195"/>
      <c r="H5" s="195"/>
      <c r="I5" s="195"/>
      <c r="J5" s="196"/>
      <c r="K5" s="191" t="s">
        <v>6</v>
      </c>
      <c r="L5" s="193"/>
      <c r="M5" s="194" t="s">
        <v>17</v>
      </c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6"/>
      <c r="AE5" s="188" t="s">
        <v>11</v>
      </c>
    </row>
    <row r="6" spans="1:31" ht="16.5" thickBot="1" x14ac:dyDescent="0.3">
      <c r="A6" s="189"/>
      <c r="B6" s="197" t="s">
        <v>2</v>
      </c>
      <c r="C6" s="199" t="s">
        <v>3</v>
      </c>
      <c r="D6" s="204" t="s">
        <v>4</v>
      </c>
      <c r="E6" s="214" t="s">
        <v>116</v>
      </c>
      <c r="F6" s="206" t="s">
        <v>2</v>
      </c>
      <c r="G6" s="216" t="s">
        <v>116</v>
      </c>
      <c r="H6" s="206" t="s">
        <v>3</v>
      </c>
      <c r="I6" s="216" t="s">
        <v>116</v>
      </c>
      <c r="J6" s="204" t="s">
        <v>4</v>
      </c>
      <c r="K6" s="208" t="s">
        <v>2</v>
      </c>
      <c r="L6" s="210" t="s">
        <v>3</v>
      </c>
      <c r="M6" s="201" t="s">
        <v>7</v>
      </c>
      <c r="N6" s="202"/>
      <c r="O6" s="202"/>
      <c r="P6" s="202"/>
      <c r="Q6" s="202"/>
      <c r="R6" s="203"/>
      <c r="S6" s="201" t="s">
        <v>8</v>
      </c>
      <c r="T6" s="202"/>
      <c r="U6" s="202"/>
      <c r="V6" s="202"/>
      <c r="W6" s="202"/>
      <c r="X6" s="203"/>
      <c r="Y6" s="201" t="s">
        <v>9</v>
      </c>
      <c r="Z6" s="202"/>
      <c r="AA6" s="202"/>
      <c r="AB6" s="202"/>
      <c r="AC6" s="202"/>
      <c r="AD6" s="203"/>
      <c r="AE6" s="189"/>
    </row>
    <row r="7" spans="1:31" ht="16.5" thickBot="1" x14ac:dyDescent="0.3">
      <c r="A7" s="190"/>
      <c r="B7" s="198"/>
      <c r="C7" s="200"/>
      <c r="D7" s="205"/>
      <c r="E7" s="215"/>
      <c r="F7" s="207"/>
      <c r="G7" s="217"/>
      <c r="H7" s="207"/>
      <c r="I7" s="217"/>
      <c r="J7" s="205"/>
      <c r="K7" s="209"/>
      <c r="L7" s="211"/>
      <c r="M7" s="91" t="s">
        <v>16</v>
      </c>
      <c r="N7" s="62" t="s">
        <v>116</v>
      </c>
      <c r="O7" s="92" t="s">
        <v>2</v>
      </c>
      <c r="P7" s="86" t="s">
        <v>116</v>
      </c>
      <c r="Q7" s="7" t="s">
        <v>3</v>
      </c>
      <c r="R7" s="5" t="s">
        <v>11</v>
      </c>
      <c r="S7" s="89" t="s">
        <v>10</v>
      </c>
      <c r="T7" s="87" t="s">
        <v>116</v>
      </c>
      <c r="U7" s="88" t="s">
        <v>2</v>
      </c>
      <c r="V7" s="87" t="s">
        <v>116</v>
      </c>
      <c r="W7" s="61" t="s">
        <v>3</v>
      </c>
      <c r="X7" s="6" t="s">
        <v>11</v>
      </c>
      <c r="Y7" s="89" t="s">
        <v>10</v>
      </c>
      <c r="Z7" s="87" t="s">
        <v>116</v>
      </c>
      <c r="AA7" s="88" t="s">
        <v>2</v>
      </c>
      <c r="AB7" s="87" t="s">
        <v>116</v>
      </c>
      <c r="AC7" s="61" t="s">
        <v>3</v>
      </c>
      <c r="AD7" s="5" t="s">
        <v>11</v>
      </c>
      <c r="AE7" s="213"/>
    </row>
    <row r="8" spans="1:31" x14ac:dyDescent="0.25">
      <c r="A8" s="58" t="s">
        <v>123</v>
      </c>
      <c r="B8" s="108">
        <v>5</v>
      </c>
      <c r="C8" s="29">
        <v>3</v>
      </c>
      <c r="D8" s="12">
        <v>3</v>
      </c>
      <c r="E8" s="60" t="s">
        <v>108</v>
      </c>
      <c r="F8" s="10">
        <v>5</v>
      </c>
      <c r="G8" s="122" t="s">
        <v>107</v>
      </c>
      <c r="H8" s="10">
        <v>2</v>
      </c>
      <c r="I8" s="175" t="s">
        <v>208</v>
      </c>
      <c r="J8" s="14">
        <v>4</v>
      </c>
      <c r="K8" s="110">
        <v>5.25</v>
      </c>
      <c r="L8" s="12"/>
      <c r="M8" s="30">
        <f t="shared" ref="M8:M51" si="0">(IF(SUM(B8:D8)/3 &gt;= 3, 1, 0) + COUNTIF(F8:J8,"&gt;=3")) * IF(AND(K8 &gt; 2, L8 &gt; 2), 1, 0)</f>
        <v>0</v>
      </c>
      <c r="N8" s="47" t="s">
        <v>278</v>
      </c>
      <c r="O8" s="182">
        <v>2</v>
      </c>
      <c r="P8" s="47" t="s">
        <v>249</v>
      </c>
      <c r="Q8" s="14">
        <v>2</v>
      </c>
      <c r="R8" s="11"/>
      <c r="S8" s="9"/>
      <c r="T8" s="63"/>
      <c r="U8" s="10"/>
      <c r="V8" s="67"/>
      <c r="W8" s="14"/>
      <c r="X8" s="11"/>
      <c r="Y8" s="9"/>
      <c r="Z8" s="67"/>
      <c r="AA8" s="10"/>
      <c r="AB8" s="67"/>
      <c r="AC8" s="14"/>
      <c r="AD8" s="14"/>
      <c r="AE8" s="30">
        <f>MAX(R8:R8, X8:X8, AD8:AD8)</f>
        <v>0</v>
      </c>
    </row>
    <row r="9" spans="1:31" x14ac:dyDescent="0.25">
      <c r="A9" s="46" t="s">
        <v>66</v>
      </c>
      <c r="B9" s="109">
        <v>3.75</v>
      </c>
      <c r="C9" s="19">
        <v>4.75</v>
      </c>
      <c r="D9" s="18">
        <v>3.75</v>
      </c>
      <c r="E9" s="48" t="s">
        <v>108</v>
      </c>
      <c r="F9" s="16">
        <v>5</v>
      </c>
      <c r="G9" s="121" t="s">
        <v>177</v>
      </c>
      <c r="H9" s="16">
        <v>2.75</v>
      </c>
      <c r="I9" s="174" t="s">
        <v>225</v>
      </c>
      <c r="J9" s="20">
        <v>5</v>
      </c>
      <c r="K9" s="111">
        <v>5</v>
      </c>
      <c r="L9" s="18"/>
      <c r="M9" s="33">
        <f t="shared" si="0"/>
        <v>0</v>
      </c>
      <c r="N9" s="48" t="s">
        <v>279</v>
      </c>
      <c r="O9" s="183">
        <v>5</v>
      </c>
      <c r="P9" s="48" t="s">
        <v>250</v>
      </c>
      <c r="Q9" s="20">
        <v>2</v>
      </c>
      <c r="R9" s="17"/>
      <c r="S9" s="111"/>
      <c r="T9" s="64"/>
      <c r="U9" s="16"/>
      <c r="V9" s="68"/>
      <c r="W9" s="20"/>
      <c r="X9" s="17"/>
      <c r="Y9" s="111"/>
      <c r="Z9" s="68"/>
      <c r="AA9" s="16"/>
      <c r="AB9" s="68"/>
      <c r="AC9" s="20"/>
      <c r="AD9" s="20"/>
      <c r="AE9" s="33">
        <f t="shared" ref="AE9" si="1">MAX(R9:R9, X9:X9, AD9:AD9)</f>
        <v>0</v>
      </c>
    </row>
    <row r="10" spans="1:31" x14ac:dyDescent="0.25">
      <c r="A10" s="59" t="s">
        <v>125</v>
      </c>
      <c r="B10" s="109">
        <v>2</v>
      </c>
      <c r="C10" s="19">
        <v>2</v>
      </c>
      <c r="D10" s="18"/>
      <c r="E10" s="49" t="s">
        <v>113</v>
      </c>
      <c r="F10" s="16">
        <v>2</v>
      </c>
      <c r="G10" s="121" t="s">
        <v>107</v>
      </c>
      <c r="H10" s="16">
        <v>2</v>
      </c>
      <c r="I10" s="175" t="s">
        <v>209</v>
      </c>
      <c r="J10" s="20">
        <v>2</v>
      </c>
      <c r="K10" s="111">
        <v>4</v>
      </c>
      <c r="L10" s="18"/>
      <c r="M10" s="33">
        <f t="shared" si="0"/>
        <v>0</v>
      </c>
      <c r="N10" s="49"/>
      <c r="O10" s="183"/>
      <c r="P10" s="49"/>
      <c r="Q10" s="20"/>
      <c r="R10" s="17"/>
      <c r="S10" s="15"/>
      <c r="T10" s="64"/>
      <c r="U10" s="16"/>
      <c r="V10" s="68"/>
      <c r="W10" s="20"/>
      <c r="X10" s="17"/>
      <c r="Y10" s="15"/>
      <c r="Z10" s="68"/>
      <c r="AA10" s="16"/>
      <c r="AB10" s="68"/>
      <c r="AC10" s="20"/>
      <c r="AD10" s="20"/>
      <c r="AE10" s="33">
        <f t="shared" ref="AE10:AE51" si="2">MAX(R10:R10, X10:X10, AD10:AD10)</f>
        <v>0</v>
      </c>
    </row>
    <row r="11" spans="1:31" s="107" customFormat="1" hidden="1" x14ac:dyDescent="0.25">
      <c r="A11" s="118" t="s">
        <v>124</v>
      </c>
      <c r="B11" s="95">
        <v>4</v>
      </c>
      <c r="C11" s="96"/>
      <c r="D11" s="97"/>
      <c r="E11" s="102" t="s">
        <v>113</v>
      </c>
      <c r="F11" s="99">
        <v>2</v>
      </c>
      <c r="G11" s="114"/>
      <c r="H11" s="99"/>
      <c r="I11" s="171"/>
      <c r="J11" s="103"/>
      <c r="K11" s="100"/>
      <c r="L11" s="97"/>
      <c r="M11" s="101">
        <f t="shared" si="0"/>
        <v>0</v>
      </c>
      <c r="N11" s="102"/>
      <c r="O11" s="184"/>
      <c r="P11" s="102"/>
      <c r="Q11" s="103"/>
      <c r="R11" s="104"/>
      <c r="S11" s="100"/>
      <c r="T11" s="105"/>
      <c r="U11" s="99"/>
      <c r="V11" s="106"/>
      <c r="W11" s="103"/>
      <c r="X11" s="104"/>
      <c r="Y11" s="100"/>
      <c r="Z11" s="106"/>
      <c r="AA11" s="99"/>
      <c r="AB11" s="106"/>
      <c r="AC11" s="103"/>
      <c r="AD11" s="103"/>
      <c r="AE11" s="101">
        <f t="shared" si="2"/>
        <v>0</v>
      </c>
    </row>
    <row r="12" spans="1:31" x14ac:dyDescent="0.25">
      <c r="A12" s="59" t="s">
        <v>126</v>
      </c>
      <c r="B12" s="109">
        <v>3</v>
      </c>
      <c r="C12" s="19">
        <v>2</v>
      </c>
      <c r="D12" s="18">
        <v>2</v>
      </c>
      <c r="E12" s="49" t="s">
        <v>108</v>
      </c>
      <c r="F12" s="16">
        <v>5</v>
      </c>
      <c r="G12" s="121" t="s">
        <v>107</v>
      </c>
      <c r="H12" s="16">
        <v>2</v>
      </c>
      <c r="I12" s="175" t="s">
        <v>209</v>
      </c>
      <c r="J12" s="20">
        <v>2</v>
      </c>
      <c r="K12" s="111">
        <v>3</v>
      </c>
      <c r="L12" s="18"/>
      <c r="M12" s="33">
        <f t="shared" si="0"/>
        <v>0</v>
      </c>
      <c r="N12" s="49"/>
      <c r="O12" s="183"/>
      <c r="P12" s="49"/>
      <c r="Q12" s="20"/>
      <c r="R12" s="17"/>
      <c r="S12" s="15"/>
      <c r="T12" s="64"/>
      <c r="U12" s="16"/>
      <c r="V12" s="69"/>
      <c r="W12" s="20"/>
      <c r="X12" s="17"/>
      <c r="Y12" s="15"/>
      <c r="Z12" s="71"/>
      <c r="AA12" s="16"/>
      <c r="AB12" s="71"/>
      <c r="AC12" s="20"/>
      <c r="AD12" s="20"/>
      <c r="AE12" s="33">
        <f t="shared" si="2"/>
        <v>0</v>
      </c>
    </row>
    <row r="13" spans="1:31" x14ac:dyDescent="0.25">
      <c r="A13" s="46" t="s">
        <v>103</v>
      </c>
      <c r="B13" s="109">
        <v>2</v>
      </c>
      <c r="C13" s="19">
        <v>4.75</v>
      </c>
      <c r="D13" s="18">
        <v>2</v>
      </c>
      <c r="E13" s="48" t="s">
        <v>109</v>
      </c>
      <c r="F13" s="16">
        <v>2</v>
      </c>
      <c r="G13" s="121" t="s">
        <v>109</v>
      </c>
      <c r="H13" s="16">
        <v>2.75</v>
      </c>
      <c r="I13" s="175" t="s">
        <v>210</v>
      </c>
      <c r="J13" s="20">
        <v>2</v>
      </c>
      <c r="K13" s="111">
        <v>4</v>
      </c>
      <c r="L13" s="18"/>
      <c r="M13" s="33">
        <f t="shared" si="0"/>
        <v>0</v>
      </c>
      <c r="N13" s="48" t="s">
        <v>279</v>
      </c>
      <c r="O13" s="183">
        <v>5</v>
      </c>
      <c r="P13" s="48" t="s">
        <v>251</v>
      </c>
      <c r="Q13" s="20">
        <v>4</v>
      </c>
      <c r="R13" s="17"/>
      <c r="S13" s="111"/>
      <c r="T13" s="64"/>
      <c r="U13" s="16"/>
      <c r="V13" s="68"/>
      <c r="W13" s="20"/>
      <c r="X13" s="17"/>
      <c r="Y13" s="111"/>
      <c r="Z13" s="71"/>
      <c r="AA13" s="16"/>
      <c r="AB13" s="71"/>
      <c r="AC13" s="20"/>
      <c r="AD13" s="20"/>
      <c r="AE13" s="33">
        <f t="shared" si="2"/>
        <v>0</v>
      </c>
    </row>
    <row r="14" spans="1:31" x14ac:dyDescent="0.25">
      <c r="A14" s="59" t="s">
        <v>127</v>
      </c>
      <c r="B14" s="109">
        <v>2</v>
      </c>
      <c r="C14" s="19">
        <v>5</v>
      </c>
      <c r="D14" s="18">
        <v>0</v>
      </c>
      <c r="E14" s="49" t="s">
        <v>131</v>
      </c>
      <c r="F14" s="16">
        <v>2</v>
      </c>
      <c r="G14" s="121" t="s">
        <v>113</v>
      </c>
      <c r="H14" s="16">
        <v>2</v>
      </c>
      <c r="I14" s="175" t="s">
        <v>209</v>
      </c>
      <c r="J14" s="20">
        <v>2</v>
      </c>
      <c r="K14" s="111">
        <v>5</v>
      </c>
      <c r="L14" s="18"/>
      <c r="M14" s="33">
        <f t="shared" si="0"/>
        <v>0</v>
      </c>
      <c r="N14" s="49"/>
      <c r="O14" s="183"/>
      <c r="P14" s="49"/>
      <c r="Q14" s="20"/>
      <c r="R14" s="17"/>
      <c r="S14" s="15"/>
      <c r="T14" s="64"/>
      <c r="U14" s="16"/>
      <c r="V14" s="69"/>
      <c r="W14" s="20"/>
      <c r="X14" s="17"/>
      <c r="Y14" s="15"/>
      <c r="Z14" s="71"/>
      <c r="AA14" s="16"/>
      <c r="AB14" s="71"/>
      <c r="AC14" s="20"/>
      <c r="AD14" s="20"/>
      <c r="AE14" s="33">
        <f t="shared" si="2"/>
        <v>0</v>
      </c>
    </row>
    <row r="15" spans="1:31" x14ac:dyDescent="0.25">
      <c r="A15" s="59" t="s">
        <v>128</v>
      </c>
      <c r="B15" s="109">
        <v>3</v>
      </c>
      <c r="C15" s="19">
        <v>5</v>
      </c>
      <c r="D15" s="18">
        <v>5</v>
      </c>
      <c r="E15" s="49" t="s">
        <v>108</v>
      </c>
      <c r="F15" s="16">
        <v>5</v>
      </c>
      <c r="G15" s="121" t="s">
        <v>118</v>
      </c>
      <c r="H15" s="16">
        <v>2</v>
      </c>
      <c r="I15" s="175" t="s">
        <v>211</v>
      </c>
      <c r="J15" s="20">
        <v>2.75</v>
      </c>
      <c r="K15" s="111">
        <v>5</v>
      </c>
      <c r="L15" s="18"/>
      <c r="M15" s="33">
        <f t="shared" si="0"/>
        <v>0</v>
      </c>
      <c r="N15" s="48" t="s">
        <v>280</v>
      </c>
      <c r="O15" s="183">
        <v>4</v>
      </c>
      <c r="P15" s="48" t="s">
        <v>252</v>
      </c>
      <c r="Q15" s="20">
        <v>2</v>
      </c>
      <c r="R15" s="17"/>
      <c r="S15" s="15"/>
      <c r="T15" s="64"/>
      <c r="U15" s="16"/>
      <c r="V15" s="68"/>
      <c r="W15" s="20"/>
      <c r="X15" s="17"/>
      <c r="Y15" s="15"/>
      <c r="Z15" s="71"/>
      <c r="AA15" s="16"/>
      <c r="AB15" s="71"/>
      <c r="AC15" s="20"/>
      <c r="AD15" s="20"/>
      <c r="AE15" s="33">
        <f t="shared" si="2"/>
        <v>0</v>
      </c>
    </row>
    <row r="16" spans="1:31" x14ac:dyDescent="0.25">
      <c r="A16" s="59" t="s">
        <v>129</v>
      </c>
      <c r="B16" s="109">
        <v>1</v>
      </c>
      <c r="C16" s="19">
        <v>3.75</v>
      </c>
      <c r="D16" s="18">
        <v>1</v>
      </c>
      <c r="E16" s="49" t="s">
        <v>131</v>
      </c>
      <c r="F16" s="16">
        <v>2</v>
      </c>
      <c r="G16" s="121" t="s">
        <v>107</v>
      </c>
      <c r="H16" s="16">
        <v>2</v>
      </c>
      <c r="I16" s="175" t="s">
        <v>209</v>
      </c>
      <c r="J16" s="20">
        <v>2</v>
      </c>
      <c r="K16" s="111">
        <v>5</v>
      </c>
      <c r="L16" s="18"/>
      <c r="M16" s="33">
        <f t="shared" si="0"/>
        <v>0</v>
      </c>
      <c r="N16" s="49"/>
      <c r="O16" s="183"/>
      <c r="P16" s="49"/>
      <c r="Q16" s="20"/>
      <c r="R16" s="17"/>
      <c r="S16" s="15"/>
      <c r="T16" s="64"/>
      <c r="U16" s="16"/>
      <c r="V16" s="69"/>
      <c r="W16" s="20"/>
      <c r="X16" s="17"/>
      <c r="Y16" s="15"/>
      <c r="Z16" s="71"/>
      <c r="AA16" s="16"/>
      <c r="AB16" s="71"/>
      <c r="AC16" s="20"/>
      <c r="AD16" s="20"/>
      <c r="AE16" s="33">
        <f t="shared" si="2"/>
        <v>0</v>
      </c>
    </row>
    <row r="17" spans="1:31" x14ac:dyDescent="0.25">
      <c r="A17" s="46" t="s">
        <v>53</v>
      </c>
      <c r="B17" s="109">
        <v>2.75</v>
      </c>
      <c r="C17" s="19"/>
      <c r="D17" s="18"/>
      <c r="E17" s="48" t="s">
        <v>108</v>
      </c>
      <c r="F17" s="16">
        <v>5</v>
      </c>
      <c r="G17" s="121" t="s">
        <v>111</v>
      </c>
      <c r="H17" s="16">
        <v>2</v>
      </c>
      <c r="I17" s="113" t="s">
        <v>12</v>
      </c>
      <c r="J17" s="20"/>
      <c r="K17" s="111">
        <v>4</v>
      </c>
      <c r="L17" s="18"/>
      <c r="M17" s="33">
        <f t="shared" si="0"/>
        <v>0</v>
      </c>
      <c r="N17" s="49"/>
      <c r="O17" s="183"/>
      <c r="P17" s="49"/>
      <c r="Q17" s="20"/>
      <c r="R17" s="17"/>
      <c r="S17" s="111"/>
      <c r="T17" s="64"/>
      <c r="U17" s="16"/>
      <c r="V17" s="68"/>
      <c r="W17" s="20"/>
      <c r="X17" s="17"/>
      <c r="Y17" s="111"/>
      <c r="Z17" s="68"/>
      <c r="AA17" s="16"/>
      <c r="AB17" s="68"/>
      <c r="AC17" s="20"/>
      <c r="AD17" s="20"/>
      <c r="AE17" s="33">
        <f t="shared" si="2"/>
        <v>0</v>
      </c>
    </row>
    <row r="18" spans="1:31" x14ac:dyDescent="0.25">
      <c r="A18" s="59" t="s">
        <v>130</v>
      </c>
      <c r="B18" s="109">
        <v>5</v>
      </c>
      <c r="C18" s="19"/>
      <c r="D18" s="18"/>
      <c r="E18" s="49" t="s">
        <v>108</v>
      </c>
      <c r="F18" s="16">
        <v>5</v>
      </c>
      <c r="G18" s="113" t="s">
        <v>12</v>
      </c>
      <c r="H18" s="16"/>
      <c r="I18" s="113" t="s">
        <v>12</v>
      </c>
      <c r="J18" s="20"/>
      <c r="K18" s="111">
        <v>4.5</v>
      </c>
      <c r="L18" s="18"/>
      <c r="M18" s="33">
        <f t="shared" si="0"/>
        <v>0</v>
      </c>
      <c r="N18" s="49"/>
      <c r="O18" s="183"/>
      <c r="P18" s="49"/>
      <c r="Q18" s="20"/>
      <c r="R18" s="17"/>
      <c r="S18" s="15"/>
      <c r="T18" s="64"/>
      <c r="U18" s="16"/>
      <c r="V18" s="68"/>
      <c r="W18" s="20"/>
      <c r="X18" s="17"/>
      <c r="Y18" s="15"/>
      <c r="Z18" s="68"/>
      <c r="AA18" s="16"/>
      <c r="AB18" s="68"/>
      <c r="AC18" s="20"/>
      <c r="AD18" s="20"/>
      <c r="AE18" s="33">
        <f t="shared" si="2"/>
        <v>0</v>
      </c>
    </row>
    <row r="19" spans="1:31" x14ac:dyDescent="0.25">
      <c r="A19" s="59" t="s">
        <v>132</v>
      </c>
      <c r="B19" s="109">
        <v>0</v>
      </c>
      <c r="C19" s="19">
        <v>0</v>
      </c>
      <c r="D19" s="18">
        <v>0</v>
      </c>
      <c r="E19" s="49" t="s">
        <v>107</v>
      </c>
      <c r="F19" s="16">
        <v>2</v>
      </c>
      <c r="G19" s="121" t="s">
        <v>107</v>
      </c>
      <c r="H19" s="16">
        <v>2</v>
      </c>
      <c r="I19" s="175" t="s">
        <v>209</v>
      </c>
      <c r="J19" s="20">
        <v>2</v>
      </c>
      <c r="K19" s="111">
        <v>0</v>
      </c>
      <c r="L19" s="18"/>
      <c r="M19" s="33">
        <f t="shared" si="0"/>
        <v>0</v>
      </c>
      <c r="N19" s="49"/>
      <c r="O19" s="183"/>
      <c r="P19" s="49"/>
      <c r="Q19" s="20"/>
      <c r="R19" s="17"/>
      <c r="S19" s="15"/>
      <c r="T19" s="64"/>
      <c r="U19" s="16"/>
      <c r="V19" s="68"/>
      <c r="W19" s="20"/>
      <c r="X19" s="17"/>
      <c r="Y19" s="15"/>
      <c r="Z19" s="68"/>
      <c r="AA19" s="16"/>
      <c r="AB19" s="68"/>
      <c r="AC19" s="20"/>
      <c r="AD19" s="20"/>
      <c r="AE19" s="33">
        <f t="shared" si="2"/>
        <v>0</v>
      </c>
    </row>
    <row r="20" spans="1:31" x14ac:dyDescent="0.25">
      <c r="A20" s="46" t="s">
        <v>178</v>
      </c>
      <c r="B20" s="109">
        <v>3.75</v>
      </c>
      <c r="C20" s="19">
        <v>5</v>
      </c>
      <c r="D20" s="18"/>
      <c r="E20" s="48" t="s">
        <v>108</v>
      </c>
      <c r="F20" s="16">
        <v>5</v>
      </c>
      <c r="G20" s="121" t="s">
        <v>112</v>
      </c>
      <c r="H20" s="16">
        <v>2</v>
      </c>
      <c r="I20" s="113" t="s">
        <v>12</v>
      </c>
      <c r="J20" s="20"/>
      <c r="K20" s="111">
        <v>5</v>
      </c>
      <c r="L20" s="18"/>
      <c r="M20" s="33">
        <f t="shared" si="0"/>
        <v>0</v>
      </c>
      <c r="N20" s="49"/>
      <c r="O20" s="183"/>
      <c r="P20" s="49"/>
      <c r="Q20" s="20"/>
      <c r="R20" s="17"/>
      <c r="S20" s="111"/>
      <c r="T20" s="64"/>
      <c r="U20" s="16"/>
      <c r="V20" s="68"/>
      <c r="W20" s="20"/>
      <c r="X20" s="17"/>
      <c r="Y20" s="111"/>
      <c r="Z20" s="68"/>
      <c r="AA20" s="16"/>
      <c r="AB20" s="68"/>
      <c r="AC20" s="20"/>
      <c r="AD20" s="20"/>
      <c r="AE20" s="33">
        <f t="shared" si="2"/>
        <v>0</v>
      </c>
    </row>
    <row r="21" spans="1:31" x14ac:dyDescent="0.25">
      <c r="A21" s="59" t="s">
        <v>133</v>
      </c>
      <c r="B21" s="109">
        <v>3</v>
      </c>
      <c r="C21" s="19">
        <v>5</v>
      </c>
      <c r="D21" s="18">
        <v>0</v>
      </c>
      <c r="E21" s="49" t="s">
        <v>119</v>
      </c>
      <c r="F21" s="16">
        <v>2</v>
      </c>
      <c r="G21" s="121" t="s">
        <v>112</v>
      </c>
      <c r="H21" s="16">
        <v>2</v>
      </c>
      <c r="I21" s="175" t="s">
        <v>212</v>
      </c>
      <c r="J21" s="20">
        <v>2</v>
      </c>
      <c r="K21" s="111">
        <v>5</v>
      </c>
      <c r="L21" s="18"/>
      <c r="M21" s="33">
        <f t="shared" si="0"/>
        <v>0</v>
      </c>
      <c r="N21" s="49"/>
      <c r="O21" s="183"/>
      <c r="P21" s="49"/>
      <c r="Q21" s="20"/>
      <c r="R21" s="17"/>
      <c r="S21" s="15"/>
      <c r="T21" s="64"/>
      <c r="U21" s="16"/>
      <c r="V21" s="69"/>
      <c r="W21" s="20"/>
      <c r="X21" s="17"/>
      <c r="Y21" s="15"/>
      <c r="Z21" s="68"/>
      <c r="AA21" s="16"/>
      <c r="AB21" s="71"/>
      <c r="AC21" s="20"/>
      <c r="AD21" s="20"/>
      <c r="AE21" s="33">
        <f t="shared" si="2"/>
        <v>0</v>
      </c>
    </row>
    <row r="22" spans="1:31" x14ac:dyDescent="0.25">
      <c r="A22" s="59" t="s">
        <v>134</v>
      </c>
      <c r="B22" s="109">
        <v>4</v>
      </c>
      <c r="C22" s="19">
        <v>5</v>
      </c>
      <c r="D22" s="18">
        <v>0</v>
      </c>
      <c r="E22" s="49" t="s">
        <v>108</v>
      </c>
      <c r="F22" s="16">
        <v>5</v>
      </c>
      <c r="G22" s="121" t="s">
        <v>107</v>
      </c>
      <c r="H22" s="16">
        <v>2</v>
      </c>
      <c r="I22" s="175" t="s">
        <v>210</v>
      </c>
      <c r="J22" s="20">
        <v>5</v>
      </c>
      <c r="K22" s="111">
        <v>5</v>
      </c>
      <c r="L22" s="18"/>
      <c r="M22" s="33">
        <f t="shared" si="0"/>
        <v>0</v>
      </c>
      <c r="N22" s="48" t="s">
        <v>281</v>
      </c>
      <c r="O22" s="183">
        <v>2</v>
      </c>
      <c r="P22" s="48" t="s">
        <v>249</v>
      </c>
      <c r="Q22" s="20">
        <v>2</v>
      </c>
      <c r="R22" s="17"/>
      <c r="S22" s="15"/>
      <c r="T22" s="64"/>
      <c r="U22" s="16"/>
      <c r="V22" s="68"/>
      <c r="W22" s="20"/>
      <c r="X22" s="17"/>
      <c r="Y22" s="15"/>
      <c r="Z22" s="68"/>
      <c r="AA22" s="16"/>
      <c r="AB22" s="68"/>
      <c r="AC22" s="20"/>
      <c r="AD22" s="20"/>
      <c r="AE22" s="33">
        <f t="shared" si="2"/>
        <v>0</v>
      </c>
    </row>
    <row r="23" spans="1:31" x14ac:dyDescent="0.25">
      <c r="A23" s="59" t="s">
        <v>135</v>
      </c>
      <c r="B23" s="109">
        <v>5</v>
      </c>
      <c r="C23" s="19">
        <v>5</v>
      </c>
      <c r="D23" s="18">
        <v>4.75</v>
      </c>
      <c r="E23" s="49" t="s">
        <v>108</v>
      </c>
      <c r="F23" s="16">
        <v>5</v>
      </c>
      <c r="G23" s="121" t="s">
        <v>179</v>
      </c>
      <c r="H23" s="16">
        <v>2</v>
      </c>
      <c r="I23" s="175" t="s">
        <v>210</v>
      </c>
      <c r="J23" s="20">
        <v>5</v>
      </c>
      <c r="K23" s="111">
        <v>5</v>
      </c>
      <c r="L23" s="18"/>
      <c r="M23" s="33">
        <f t="shared" si="0"/>
        <v>0</v>
      </c>
      <c r="N23" s="48" t="s">
        <v>279</v>
      </c>
      <c r="O23" s="183">
        <v>5</v>
      </c>
      <c r="P23" s="48" t="s">
        <v>253</v>
      </c>
      <c r="Q23" s="20">
        <v>2</v>
      </c>
      <c r="R23" s="17"/>
      <c r="S23" s="15"/>
      <c r="T23" s="64"/>
      <c r="U23" s="16"/>
      <c r="V23" s="68"/>
      <c r="W23" s="20"/>
      <c r="X23" s="17"/>
      <c r="Y23" s="15"/>
      <c r="Z23" s="68"/>
      <c r="AA23" s="16"/>
      <c r="AB23" s="68"/>
      <c r="AC23" s="20"/>
      <c r="AD23" s="20"/>
      <c r="AE23" s="33">
        <f t="shared" si="2"/>
        <v>0</v>
      </c>
    </row>
    <row r="24" spans="1:31" x14ac:dyDescent="0.25">
      <c r="A24" s="46" t="s">
        <v>54</v>
      </c>
      <c r="B24" s="109">
        <v>1</v>
      </c>
      <c r="C24" s="19"/>
      <c r="D24" s="18">
        <v>2</v>
      </c>
      <c r="E24" s="48" t="s">
        <v>108</v>
      </c>
      <c r="F24" s="16">
        <v>5</v>
      </c>
      <c r="G24" s="121" t="s">
        <v>185</v>
      </c>
      <c r="H24" s="16">
        <v>2</v>
      </c>
      <c r="I24" s="175" t="s">
        <v>209</v>
      </c>
      <c r="J24" s="20">
        <v>2</v>
      </c>
      <c r="K24" s="111">
        <v>3.75</v>
      </c>
      <c r="L24" s="18"/>
      <c r="M24" s="33">
        <f t="shared" si="0"/>
        <v>0</v>
      </c>
      <c r="N24" s="49"/>
      <c r="O24" s="183"/>
      <c r="P24" s="49"/>
      <c r="Q24" s="20"/>
      <c r="R24" s="17"/>
      <c r="S24" s="111"/>
      <c r="T24" s="64"/>
      <c r="U24" s="16"/>
      <c r="V24" s="68"/>
      <c r="W24" s="20"/>
      <c r="X24" s="17"/>
      <c r="Y24" s="111"/>
      <c r="Z24" s="68"/>
      <c r="AA24" s="16"/>
      <c r="AB24" s="68"/>
      <c r="AC24" s="20"/>
      <c r="AD24" s="20"/>
      <c r="AE24" s="33">
        <f t="shared" si="2"/>
        <v>0</v>
      </c>
    </row>
    <row r="25" spans="1:31" x14ac:dyDescent="0.25">
      <c r="A25" s="59" t="s">
        <v>174</v>
      </c>
      <c r="B25" s="109">
        <v>0</v>
      </c>
      <c r="C25" s="19">
        <v>2</v>
      </c>
      <c r="D25" s="18">
        <v>2.75</v>
      </c>
      <c r="E25" s="49" t="s">
        <v>113</v>
      </c>
      <c r="F25" s="16">
        <v>2</v>
      </c>
      <c r="G25" s="121" t="s">
        <v>122</v>
      </c>
      <c r="H25" s="16">
        <v>2</v>
      </c>
      <c r="I25" s="175" t="s">
        <v>213</v>
      </c>
      <c r="J25" s="20">
        <v>2</v>
      </c>
      <c r="K25" s="111">
        <v>3.75</v>
      </c>
      <c r="L25" s="18"/>
      <c r="M25" s="33">
        <f t="shared" si="0"/>
        <v>0</v>
      </c>
      <c r="N25" s="49"/>
      <c r="O25" s="183"/>
      <c r="P25" s="49"/>
      <c r="Q25" s="20"/>
      <c r="R25" s="17"/>
      <c r="S25" s="15"/>
      <c r="T25" s="64"/>
      <c r="U25" s="16"/>
      <c r="V25" s="68"/>
      <c r="W25" s="20"/>
      <c r="X25" s="17"/>
      <c r="Y25" s="15"/>
      <c r="Z25" s="68"/>
      <c r="AA25" s="16"/>
      <c r="AB25" s="68"/>
      <c r="AC25" s="20"/>
      <c r="AD25" s="20"/>
      <c r="AE25" s="33">
        <f t="shared" si="2"/>
        <v>0</v>
      </c>
    </row>
    <row r="26" spans="1:31" x14ac:dyDescent="0.25">
      <c r="A26" s="59" t="s">
        <v>136</v>
      </c>
      <c r="B26" s="109">
        <v>2</v>
      </c>
      <c r="C26" s="19">
        <v>2.5</v>
      </c>
      <c r="D26" s="18">
        <v>1</v>
      </c>
      <c r="E26" s="49" t="s">
        <v>118</v>
      </c>
      <c r="F26" s="16">
        <v>2</v>
      </c>
      <c r="G26" s="121" t="s">
        <v>131</v>
      </c>
      <c r="H26" s="16">
        <v>2</v>
      </c>
      <c r="I26" s="175" t="s">
        <v>209</v>
      </c>
      <c r="J26" s="20">
        <v>2</v>
      </c>
      <c r="K26" s="111">
        <v>4</v>
      </c>
      <c r="L26" s="18"/>
      <c r="M26" s="33">
        <f t="shared" si="0"/>
        <v>0</v>
      </c>
      <c r="N26" s="49"/>
      <c r="O26" s="183"/>
      <c r="P26" s="49"/>
      <c r="Q26" s="20"/>
      <c r="R26" s="17"/>
      <c r="S26" s="15"/>
      <c r="T26" s="64"/>
      <c r="U26" s="16"/>
      <c r="V26" s="68"/>
      <c r="W26" s="20"/>
      <c r="X26" s="17"/>
      <c r="Y26" s="15"/>
      <c r="Z26" s="68"/>
      <c r="AA26" s="16"/>
      <c r="AB26" s="68"/>
      <c r="AC26" s="20"/>
      <c r="AD26" s="20"/>
      <c r="AE26" s="33">
        <f t="shared" si="2"/>
        <v>0</v>
      </c>
    </row>
    <row r="27" spans="1:31" x14ac:dyDescent="0.25">
      <c r="A27" s="59" t="s">
        <v>137</v>
      </c>
      <c r="B27" s="109">
        <v>2</v>
      </c>
      <c r="C27" s="19">
        <v>0</v>
      </c>
      <c r="D27" s="18"/>
      <c r="E27" s="49" t="s">
        <v>108</v>
      </c>
      <c r="F27" s="16">
        <v>5</v>
      </c>
      <c r="G27" s="121" t="s">
        <v>122</v>
      </c>
      <c r="H27" s="16">
        <v>2</v>
      </c>
      <c r="I27" s="113" t="s">
        <v>12</v>
      </c>
      <c r="J27" s="20"/>
      <c r="K27" s="111">
        <v>4.75</v>
      </c>
      <c r="L27" s="18"/>
      <c r="M27" s="33">
        <f t="shared" si="0"/>
        <v>0</v>
      </c>
      <c r="N27" s="49"/>
      <c r="O27" s="183"/>
      <c r="P27" s="49"/>
      <c r="Q27" s="20"/>
      <c r="R27" s="17"/>
      <c r="S27" s="15"/>
      <c r="T27" s="64"/>
      <c r="U27" s="16"/>
      <c r="V27" s="69"/>
      <c r="W27" s="20"/>
      <c r="X27" s="17"/>
      <c r="Y27" s="15"/>
      <c r="Z27" s="71"/>
      <c r="AA27" s="16"/>
      <c r="AB27" s="71"/>
      <c r="AC27" s="20"/>
      <c r="AD27" s="20"/>
      <c r="AE27" s="33">
        <f t="shared" si="2"/>
        <v>0</v>
      </c>
    </row>
    <row r="28" spans="1:31" x14ac:dyDescent="0.25">
      <c r="A28" s="59" t="s">
        <v>138</v>
      </c>
      <c r="B28" s="109">
        <v>1</v>
      </c>
      <c r="C28" s="19">
        <v>2</v>
      </c>
      <c r="D28" s="18">
        <v>0</v>
      </c>
      <c r="E28" s="49" t="s">
        <v>131</v>
      </c>
      <c r="F28" s="16">
        <v>2</v>
      </c>
      <c r="G28" s="121" t="s">
        <v>131</v>
      </c>
      <c r="H28" s="16">
        <v>2</v>
      </c>
      <c r="I28" s="175" t="s">
        <v>209</v>
      </c>
      <c r="J28" s="20">
        <v>2</v>
      </c>
      <c r="K28" s="111">
        <v>3.75</v>
      </c>
      <c r="L28" s="18"/>
      <c r="M28" s="33">
        <f t="shared" si="0"/>
        <v>0</v>
      </c>
      <c r="N28" s="49"/>
      <c r="O28" s="183"/>
      <c r="P28" s="49"/>
      <c r="Q28" s="20"/>
      <c r="R28" s="17"/>
      <c r="S28" s="15"/>
      <c r="T28" s="64"/>
      <c r="U28" s="16"/>
      <c r="V28" s="69"/>
      <c r="W28" s="20"/>
      <c r="X28" s="17"/>
      <c r="Y28" s="15"/>
      <c r="Z28" s="68"/>
      <c r="AA28" s="16"/>
      <c r="AB28" s="68"/>
      <c r="AC28" s="20"/>
      <c r="AD28" s="20"/>
      <c r="AE28" s="33">
        <f t="shared" si="2"/>
        <v>0</v>
      </c>
    </row>
    <row r="29" spans="1:31" x14ac:dyDescent="0.25">
      <c r="A29" s="59" t="s">
        <v>139</v>
      </c>
      <c r="B29" s="109">
        <v>5</v>
      </c>
      <c r="C29" s="19">
        <v>5</v>
      </c>
      <c r="D29" s="18">
        <v>0</v>
      </c>
      <c r="E29" s="49" t="s">
        <v>108</v>
      </c>
      <c r="F29" s="16">
        <v>5</v>
      </c>
      <c r="G29" s="121" t="s">
        <v>107</v>
      </c>
      <c r="H29" s="16">
        <v>2</v>
      </c>
      <c r="I29" s="175" t="s">
        <v>208</v>
      </c>
      <c r="J29" s="20">
        <v>4</v>
      </c>
      <c r="K29" s="111">
        <v>5</v>
      </c>
      <c r="L29" s="18"/>
      <c r="M29" s="33">
        <f t="shared" si="0"/>
        <v>0</v>
      </c>
      <c r="N29" s="48" t="s">
        <v>279</v>
      </c>
      <c r="O29" s="183">
        <v>5</v>
      </c>
      <c r="P29" s="48" t="s">
        <v>259</v>
      </c>
      <c r="Q29" s="20">
        <v>3</v>
      </c>
      <c r="R29" s="17"/>
      <c r="S29" s="15"/>
      <c r="T29" s="64"/>
      <c r="U29" s="16"/>
      <c r="V29" s="68"/>
      <c r="W29" s="20"/>
      <c r="X29" s="17"/>
      <c r="Y29" s="15"/>
      <c r="Z29" s="68"/>
      <c r="AA29" s="16"/>
      <c r="AB29" s="68"/>
      <c r="AC29" s="20"/>
      <c r="AD29" s="20"/>
      <c r="AE29" s="33">
        <f t="shared" si="2"/>
        <v>0</v>
      </c>
    </row>
    <row r="30" spans="1:31" x14ac:dyDescent="0.25">
      <c r="A30" s="59" t="s">
        <v>140</v>
      </c>
      <c r="B30" s="109">
        <v>4</v>
      </c>
      <c r="C30" s="19">
        <v>5</v>
      </c>
      <c r="D30" s="18">
        <v>0</v>
      </c>
      <c r="E30" s="49" t="s">
        <v>108</v>
      </c>
      <c r="F30" s="16">
        <v>5</v>
      </c>
      <c r="G30" s="121" t="s">
        <v>179</v>
      </c>
      <c r="H30" s="16">
        <v>2</v>
      </c>
      <c r="I30" s="175" t="s">
        <v>214</v>
      </c>
      <c r="J30" s="20">
        <v>3</v>
      </c>
      <c r="K30" s="111">
        <v>4</v>
      </c>
      <c r="L30" s="18"/>
      <c r="M30" s="33">
        <f t="shared" si="0"/>
        <v>0</v>
      </c>
      <c r="N30" s="48" t="s">
        <v>280</v>
      </c>
      <c r="O30" s="183">
        <v>4</v>
      </c>
      <c r="P30" s="48" t="s">
        <v>254</v>
      </c>
      <c r="Q30" s="20">
        <v>2</v>
      </c>
      <c r="R30" s="17"/>
      <c r="S30" s="15"/>
      <c r="T30" s="64"/>
      <c r="U30" s="16"/>
      <c r="V30" s="68"/>
      <c r="W30" s="20"/>
      <c r="X30" s="17"/>
      <c r="Y30" s="15"/>
      <c r="Z30" s="68"/>
      <c r="AA30" s="16"/>
      <c r="AB30" s="68"/>
      <c r="AC30" s="20"/>
      <c r="AD30" s="20"/>
      <c r="AE30" s="33">
        <f t="shared" si="2"/>
        <v>0</v>
      </c>
    </row>
    <row r="31" spans="1:31" x14ac:dyDescent="0.25">
      <c r="A31" s="46" t="s">
        <v>62</v>
      </c>
      <c r="B31" s="109">
        <v>3</v>
      </c>
      <c r="C31" s="19">
        <v>3</v>
      </c>
      <c r="D31" s="18">
        <v>2</v>
      </c>
      <c r="E31" s="48" t="s">
        <v>108</v>
      </c>
      <c r="F31" s="16">
        <v>5</v>
      </c>
      <c r="G31" s="121" t="s">
        <v>179</v>
      </c>
      <c r="H31" s="16">
        <v>2</v>
      </c>
      <c r="I31" s="175" t="s">
        <v>215</v>
      </c>
      <c r="J31" s="20">
        <v>2</v>
      </c>
      <c r="K31" s="111">
        <v>4.75</v>
      </c>
      <c r="L31" s="18"/>
      <c r="M31" s="33">
        <f t="shared" si="0"/>
        <v>0</v>
      </c>
      <c r="N31" s="48" t="s">
        <v>281</v>
      </c>
      <c r="O31" s="183">
        <v>2</v>
      </c>
      <c r="P31" s="48" t="s">
        <v>255</v>
      </c>
      <c r="Q31" s="20">
        <v>2</v>
      </c>
      <c r="R31" s="17"/>
      <c r="S31" s="111"/>
      <c r="T31" s="64"/>
      <c r="U31" s="16"/>
      <c r="V31" s="68"/>
      <c r="W31" s="20"/>
      <c r="X31" s="17"/>
      <c r="Y31" s="111"/>
      <c r="Z31" s="68"/>
      <c r="AA31" s="16"/>
      <c r="AB31" s="68"/>
      <c r="AC31" s="20"/>
      <c r="AD31" s="20"/>
      <c r="AE31" s="33">
        <f t="shared" si="2"/>
        <v>0</v>
      </c>
    </row>
    <row r="32" spans="1:31" x14ac:dyDescent="0.25">
      <c r="A32" s="59" t="s">
        <v>141</v>
      </c>
      <c r="B32" s="109">
        <v>0</v>
      </c>
      <c r="C32" s="19"/>
      <c r="D32" s="18"/>
      <c r="E32" s="49" t="s">
        <v>142</v>
      </c>
      <c r="F32" s="16">
        <v>2</v>
      </c>
      <c r="G32" s="113" t="s">
        <v>12</v>
      </c>
      <c r="H32" s="16"/>
      <c r="I32" s="113" t="s">
        <v>12</v>
      </c>
      <c r="J32" s="20"/>
      <c r="K32" s="111" t="s">
        <v>176</v>
      </c>
      <c r="L32" s="18"/>
      <c r="M32" s="33">
        <f t="shared" si="0"/>
        <v>0</v>
      </c>
      <c r="N32" s="49"/>
      <c r="O32" s="183"/>
      <c r="P32" s="49"/>
      <c r="Q32" s="20"/>
      <c r="R32" s="17"/>
      <c r="S32" s="15"/>
      <c r="T32" s="64"/>
      <c r="U32" s="16"/>
      <c r="V32" s="68"/>
      <c r="W32" s="20"/>
      <c r="X32" s="17"/>
      <c r="Y32" s="15"/>
      <c r="Z32" s="68"/>
      <c r="AA32" s="16"/>
      <c r="AB32" s="68"/>
      <c r="AC32" s="20"/>
      <c r="AD32" s="20"/>
      <c r="AE32" s="33">
        <f t="shared" si="2"/>
        <v>0</v>
      </c>
    </row>
    <row r="33" spans="1:31" x14ac:dyDescent="0.25">
      <c r="A33" s="59" t="s">
        <v>143</v>
      </c>
      <c r="B33" s="109">
        <v>3</v>
      </c>
      <c r="C33" s="19"/>
      <c r="D33" s="18"/>
      <c r="E33" s="49" t="s">
        <v>144</v>
      </c>
      <c r="F33" s="16">
        <v>2</v>
      </c>
      <c r="G33" s="113" t="s">
        <v>12</v>
      </c>
      <c r="H33" s="16"/>
      <c r="I33" s="113" t="s">
        <v>12</v>
      </c>
      <c r="J33" s="20"/>
      <c r="K33" s="111"/>
      <c r="L33" s="18"/>
      <c r="M33" s="33">
        <f t="shared" si="0"/>
        <v>0</v>
      </c>
      <c r="N33" s="49"/>
      <c r="O33" s="183"/>
      <c r="P33" s="49"/>
      <c r="Q33" s="20"/>
      <c r="R33" s="17"/>
      <c r="S33" s="15"/>
      <c r="T33" s="64"/>
      <c r="U33" s="16"/>
      <c r="V33" s="68"/>
      <c r="W33" s="20"/>
      <c r="X33" s="17"/>
      <c r="Y33" s="15"/>
      <c r="Z33" s="68"/>
      <c r="AA33" s="16"/>
      <c r="AB33" s="68"/>
      <c r="AC33" s="20"/>
      <c r="AD33" s="20"/>
      <c r="AE33" s="33">
        <f t="shared" si="2"/>
        <v>0</v>
      </c>
    </row>
    <row r="34" spans="1:31" x14ac:dyDescent="0.25">
      <c r="A34" s="59" t="s">
        <v>145</v>
      </c>
      <c r="B34" s="109">
        <v>2</v>
      </c>
      <c r="C34" s="19"/>
      <c r="D34" s="18"/>
      <c r="E34" s="49" t="s">
        <v>107</v>
      </c>
      <c r="F34" s="16">
        <v>2</v>
      </c>
      <c r="G34" s="113" t="s">
        <v>12</v>
      </c>
      <c r="H34" s="16"/>
      <c r="I34" s="113" t="s">
        <v>12</v>
      </c>
      <c r="J34" s="20"/>
      <c r="K34" s="111">
        <v>0</v>
      </c>
      <c r="L34" s="18"/>
      <c r="M34" s="33">
        <f t="shared" si="0"/>
        <v>0</v>
      </c>
      <c r="N34" s="49"/>
      <c r="O34" s="183"/>
      <c r="P34" s="49"/>
      <c r="Q34" s="20"/>
      <c r="R34" s="17"/>
      <c r="S34" s="15"/>
      <c r="T34" s="64"/>
      <c r="U34" s="16"/>
      <c r="V34" s="68"/>
      <c r="W34" s="20"/>
      <c r="X34" s="17"/>
      <c r="Y34" s="15"/>
      <c r="Z34" s="68"/>
      <c r="AA34" s="16"/>
      <c r="AB34" s="68"/>
      <c r="AC34" s="20"/>
      <c r="AD34" s="20"/>
      <c r="AE34" s="33">
        <f t="shared" si="2"/>
        <v>0</v>
      </c>
    </row>
    <row r="35" spans="1:31" x14ac:dyDescent="0.25">
      <c r="A35" s="59" t="s">
        <v>146</v>
      </c>
      <c r="B35" s="109">
        <v>5</v>
      </c>
      <c r="C35" s="19">
        <v>5</v>
      </c>
      <c r="D35" s="18">
        <v>4.25</v>
      </c>
      <c r="E35" s="49" t="s">
        <v>147</v>
      </c>
      <c r="F35" s="16">
        <v>2</v>
      </c>
      <c r="G35" s="121" t="s">
        <v>112</v>
      </c>
      <c r="H35" s="16">
        <v>2</v>
      </c>
      <c r="I35" s="175" t="s">
        <v>210</v>
      </c>
      <c r="J35" s="20">
        <v>5</v>
      </c>
      <c r="K35" s="111">
        <v>5.25</v>
      </c>
      <c r="L35" s="18"/>
      <c r="M35" s="33">
        <f t="shared" si="0"/>
        <v>0</v>
      </c>
      <c r="N35" s="48" t="s">
        <v>280</v>
      </c>
      <c r="O35" s="183">
        <v>4</v>
      </c>
      <c r="P35" s="48" t="s">
        <v>256</v>
      </c>
      <c r="Q35" s="20">
        <v>4</v>
      </c>
      <c r="R35" s="17"/>
      <c r="S35" s="15"/>
      <c r="T35" s="64"/>
      <c r="U35" s="16"/>
      <c r="V35" s="69"/>
      <c r="W35" s="20"/>
      <c r="X35" s="17"/>
      <c r="Y35" s="15"/>
      <c r="Z35" s="68"/>
      <c r="AA35" s="16"/>
      <c r="AB35" s="68"/>
      <c r="AC35" s="20"/>
      <c r="AD35" s="20"/>
      <c r="AE35" s="33">
        <f t="shared" si="2"/>
        <v>0</v>
      </c>
    </row>
    <row r="36" spans="1:31" x14ac:dyDescent="0.25">
      <c r="A36" s="59" t="s">
        <v>148</v>
      </c>
      <c r="B36" s="109">
        <v>4</v>
      </c>
      <c r="C36" s="19">
        <v>4</v>
      </c>
      <c r="D36" s="18">
        <v>1.75</v>
      </c>
      <c r="E36" s="49" t="s">
        <v>131</v>
      </c>
      <c r="F36" s="16">
        <v>2</v>
      </c>
      <c r="G36" s="121" t="s">
        <v>119</v>
      </c>
      <c r="H36" s="16">
        <v>2</v>
      </c>
      <c r="I36" s="174" t="s">
        <v>216</v>
      </c>
      <c r="J36" s="20">
        <v>2</v>
      </c>
      <c r="K36" s="111">
        <v>5</v>
      </c>
      <c r="L36" s="18"/>
      <c r="M36" s="33">
        <f t="shared" si="0"/>
        <v>0</v>
      </c>
      <c r="N36" s="49"/>
      <c r="O36" s="183"/>
      <c r="P36" s="49"/>
      <c r="Q36" s="20"/>
      <c r="R36" s="17"/>
      <c r="S36" s="15"/>
      <c r="T36" s="64"/>
      <c r="U36" s="16"/>
      <c r="V36" s="68"/>
      <c r="W36" s="20"/>
      <c r="X36" s="17"/>
      <c r="Y36" s="15"/>
      <c r="Z36" s="68"/>
      <c r="AA36" s="16"/>
      <c r="AB36" s="68"/>
      <c r="AC36" s="20"/>
      <c r="AD36" s="20"/>
      <c r="AE36" s="33">
        <f t="shared" si="2"/>
        <v>0</v>
      </c>
    </row>
    <row r="37" spans="1:31" ht="15.75" thickBot="1" x14ac:dyDescent="0.3">
      <c r="A37" s="59" t="s">
        <v>149</v>
      </c>
      <c r="B37" s="109">
        <v>0</v>
      </c>
      <c r="C37" s="19"/>
      <c r="D37" s="18"/>
      <c r="E37" s="49" t="s">
        <v>12</v>
      </c>
      <c r="F37" s="16">
        <v>2</v>
      </c>
      <c r="G37" s="113"/>
      <c r="H37" s="16"/>
      <c r="I37" s="113" t="s">
        <v>12</v>
      </c>
      <c r="J37" s="20"/>
      <c r="K37" s="111"/>
      <c r="L37" s="18"/>
      <c r="M37" s="33">
        <f t="shared" si="0"/>
        <v>0</v>
      </c>
      <c r="N37" s="49"/>
      <c r="O37" s="183"/>
      <c r="P37" s="49"/>
      <c r="Q37" s="20"/>
      <c r="R37" s="17"/>
      <c r="S37" s="15"/>
      <c r="T37" s="64"/>
      <c r="U37" s="16"/>
      <c r="V37" s="68"/>
      <c r="W37" s="20"/>
      <c r="X37" s="17"/>
      <c r="Y37" s="15"/>
      <c r="Z37" s="68"/>
      <c r="AA37" s="16"/>
      <c r="AB37" s="68"/>
      <c r="AC37" s="20"/>
      <c r="AD37" s="20"/>
      <c r="AE37" s="33">
        <f t="shared" si="2"/>
        <v>0</v>
      </c>
    </row>
    <row r="38" spans="1:31" hidden="1" x14ac:dyDescent="0.25">
      <c r="A38" s="31"/>
      <c r="B38" s="32"/>
      <c r="C38" s="19"/>
      <c r="D38" s="18"/>
      <c r="E38" s="49"/>
      <c r="F38" s="16"/>
      <c r="G38" s="113"/>
      <c r="H38" s="16"/>
      <c r="I38" s="170"/>
      <c r="J38" s="20"/>
      <c r="K38" s="15"/>
      <c r="L38" s="18"/>
      <c r="M38" s="33">
        <f t="shared" si="0"/>
        <v>0</v>
      </c>
      <c r="N38" s="49"/>
      <c r="O38" s="16"/>
      <c r="P38" s="64"/>
      <c r="Q38" s="20"/>
      <c r="R38" s="17"/>
      <c r="S38" s="15"/>
      <c r="T38" s="64"/>
      <c r="U38" s="16"/>
      <c r="V38" s="68"/>
      <c r="W38" s="20"/>
      <c r="X38" s="17"/>
      <c r="Y38" s="15"/>
      <c r="Z38" s="68"/>
      <c r="AA38" s="16"/>
      <c r="AB38" s="68"/>
      <c r="AC38" s="20"/>
      <c r="AD38" s="20"/>
      <c r="AE38" s="33">
        <f t="shared" si="2"/>
        <v>0</v>
      </c>
    </row>
    <row r="39" spans="1:31" hidden="1" x14ac:dyDescent="0.25">
      <c r="A39" s="31"/>
      <c r="B39" s="32"/>
      <c r="C39" s="19"/>
      <c r="D39" s="18"/>
      <c r="E39" s="49"/>
      <c r="F39" s="16"/>
      <c r="G39" s="113"/>
      <c r="H39" s="16"/>
      <c r="I39" s="170"/>
      <c r="J39" s="20"/>
      <c r="K39" s="15"/>
      <c r="L39" s="18"/>
      <c r="M39" s="33">
        <f t="shared" si="0"/>
        <v>0</v>
      </c>
      <c r="N39" s="49"/>
      <c r="O39" s="16"/>
      <c r="P39" s="65"/>
      <c r="Q39" s="20"/>
      <c r="R39" s="17"/>
      <c r="S39" s="15"/>
      <c r="T39" s="64"/>
      <c r="U39" s="16"/>
      <c r="V39" s="68"/>
      <c r="W39" s="20"/>
      <c r="X39" s="17"/>
      <c r="Y39" s="15"/>
      <c r="Z39" s="68"/>
      <c r="AA39" s="16"/>
      <c r="AB39" s="68"/>
      <c r="AC39" s="20"/>
      <c r="AD39" s="20"/>
      <c r="AE39" s="33">
        <f t="shared" si="2"/>
        <v>0</v>
      </c>
    </row>
    <row r="40" spans="1:31" hidden="1" x14ac:dyDescent="0.25">
      <c r="A40" s="31"/>
      <c r="B40" s="32"/>
      <c r="C40" s="19"/>
      <c r="D40" s="18"/>
      <c r="E40" s="49"/>
      <c r="F40" s="16"/>
      <c r="G40" s="113"/>
      <c r="H40" s="16"/>
      <c r="I40" s="170"/>
      <c r="J40" s="20"/>
      <c r="K40" s="15"/>
      <c r="L40" s="18"/>
      <c r="M40" s="33">
        <f t="shared" si="0"/>
        <v>0</v>
      </c>
      <c r="N40" s="49"/>
      <c r="O40" s="16"/>
      <c r="P40" s="64"/>
      <c r="Q40" s="20"/>
      <c r="R40" s="17"/>
      <c r="S40" s="15"/>
      <c r="T40" s="64"/>
      <c r="U40" s="16"/>
      <c r="V40" s="69"/>
      <c r="W40" s="20"/>
      <c r="X40" s="17"/>
      <c r="Y40" s="15"/>
      <c r="Z40" s="68"/>
      <c r="AA40" s="16"/>
      <c r="AB40" s="68"/>
      <c r="AC40" s="20"/>
      <c r="AD40" s="20"/>
      <c r="AE40" s="33">
        <f t="shared" si="2"/>
        <v>0</v>
      </c>
    </row>
    <row r="41" spans="1:31" hidden="1" x14ac:dyDescent="0.25">
      <c r="A41" s="31"/>
      <c r="B41" s="32"/>
      <c r="C41" s="19"/>
      <c r="D41" s="18"/>
      <c r="E41" s="49"/>
      <c r="F41" s="16"/>
      <c r="G41" s="113"/>
      <c r="H41" s="16"/>
      <c r="I41" s="113"/>
      <c r="J41" s="20"/>
      <c r="K41" s="15"/>
      <c r="L41" s="18"/>
      <c r="M41" s="33">
        <f t="shared" si="0"/>
        <v>0</v>
      </c>
      <c r="N41" s="49"/>
      <c r="O41" s="16"/>
      <c r="P41" s="64"/>
      <c r="Q41" s="20"/>
      <c r="R41" s="17"/>
      <c r="S41" s="15"/>
      <c r="T41" s="64"/>
      <c r="U41" s="16"/>
      <c r="V41" s="69"/>
      <c r="W41" s="20"/>
      <c r="X41" s="17"/>
      <c r="Y41" s="15"/>
      <c r="Z41" s="68"/>
      <c r="AA41" s="16"/>
      <c r="AB41" s="68"/>
      <c r="AC41" s="20"/>
      <c r="AD41" s="20"/>
      <c r="AE41" s="33">
        <f t="shared" si="2"/>
        <v>0</v>
      </c>
    </row>
    <row r="42" spans="1:31" hidden="1" x14ac:dyDescent="0.25">
      <c r="A42" s="31"/>
      <c r="B42" s="32"/>
      <c r="C42" s="19"/>
      <c r="D42" s="18"/>
      <c r="E42" s="49"/>
      <c r="F42" s="16"/>
      <c r="G42" s="113"/>
      <c r="H42" s="16"/>
      <c r="I42" s="113"/>
      <c r="J42" s="20"/>
      <c r="K42" s="15"/>
      <c r="L42" s="18"/>
      <c r="M42" s="33">
        <f t="shared" si="0"/>
        <v>0</v>
      </c>
      <c r="N42" s="49"/>
      <c r="O42" s="16"/>
      <c r="P42" s="64"/>
      <c r="Q42" s="20"/>
      <c r="R42" s="17"/>
      <c r="S42" s="15"/>
      <c r="T42" s="64"/>
      <c r="U42" s="16"/>
      <c r="V42" s="69"/>
      <c r="W42" s="20"/>
      <c r="X42" s="17"/>
      <c r="Y42" s="15"/>
      <c r="Z42" s="68"/>
      <c r="AA42" s="16"/>
      <c r="AB42" s="68"/>
      <c r="AC42" s="20"/>
      <c r="AD42" s="20"/>
      <c r="AE42" s="33">
        <f t="shared" si="2"/>
        <v>0</v>
      </c>
    </row>
    <row r="43" spans="1:31" hidden="1" x14ac:dyDescent="0.25">
      <c r="A43" s="31"/>
      <c r="B43" s="32"/>
      <c r="C43" s="19"/>
      <c r="D43" s="18"/>
      <c r="E43" s="49"/>
      <c r="F43" s="16"/>
      <c r="G43" s="113"/>
      <c r="H43" s="16"/>
      <c r="I43" s="113"/>
      <c r="J43" s="20"/>
      <c r="K43" s="15"/>
      <c r="L43" s="18"/>
      <c r="M43" s="33">
        <f t="shared" si="0"/>
        <v>0</v>
      </c>
      <c r="N43" s="49"/>
      <c r="O43" s="16"/>
      <c r="P43" s="64"/>
      <c r="Q43" s="20"/>
      <c r="R43" s="17"/>
      <c r="S43" s="15"/>
      <c r="T43" s="64"/>
      <c r="U43" s="16"/>
      <c r="V43" s="68"/>
      <c r="W43" s="20"/>
      <c r="X43" s="17"/>
      <c r="Y43" s="15"/>
      <c r="Z43" s="68"/>
      <c r="AA43" s="16"/>
      <c r="AB43" s="68"/>
      <c r="AC43" s="20"/>
      <c r="AD43" s="20"/>
      <c r="AE43" s="33">
        <f t="shared" si="2"/>
        <v>0</v>
      </c>
    </row>
    <row r="44" spans="1:31" hidden="1" x14ac:dyDescent="0.25">
      <c r="A44" s="31"/>
      <c r="B44" s="32"/>
      <c r="C44" s="19"/>
      <c r="D44" s="18"/>
      <c r="E44" s="49"/>
      <c r="F44" s="16"/>
      <c r="G44" s="113"/>
      <c r="H44" s="16"/>
      <c r="I44" s="113"/>
      <c r="J44" s="20"/>
      <c r="K44" s="15"/>
      <c r="L44" s="18"/>
      <c r="M44" s="33">
        <f t="shared" si="0"/>
        <v>0</v>
      </c>
      <c r="N44" s="49"/>
      <c r="O44" s="16"/>
      <c r="P44" s="64"/>
      <c r="Q44" s="20"/>
      <c r="R44" s="17"/>
      <c r="S44" s="15"/>
      <c r="T44" s="64"/>
      <c r="U44" s="16"/>
      <c r="V44" s="68"/>
      <c r="W44" s="20"/>
      <c r="X44" s="17"/>
      <c r="Y44" s="15"/>
      <c r="Z44" s="68"/>
      <c r="AA44" s="16"/>
      <c r="AB44" s="68"/>
      <c r="AC44" s="20"/>
      <c r="AD44" s="20"/>
      <c r="AE44" s="33">
        <f t="shared" si="2"/>
        <v>0</v>
      </c>
    </row>
    <row r="45" spans="1:31" hidden="1" x14ac:dyDescent="0.25">
      <c r="A45" s="31"/>
      <c r="B45" s="32"/>
      <c r="C45" s="19"/>
      <c r="D45" s="18"/>
      <c r="E45" s="49"/>
      <c r="F45" s="16"/>
      <c r="G45" s="113"/>
      <c r="H45" s="16"/>
      <c r="I45" s="113"/>
      <c r="J45" s="20"/>
      <c r="K45" s="15"/>
      <c r="L45" s="18"/>
      <c r="M45" s="33">
        <f t="shared" si="0"/>
        <v>0</v>
      </c>
      <c r="N45" s="49"/>
      <c r="O45" s="16"/>
      <c r="P45" s="64"/>
      <c r="Q45" s="20"/>
      <c r="R45" s="17"/>
      <c r="S45" s="15"/>
      <c r="T45" s="64"/>
      <c r="U45" s="16"/>
      <c r="V45" s="68"/>
      <c r="W45" s="20"/>
      <c r="X45" s="17"/>
      <c r="Y45" s="15"/>
      <c r="Z45" s="68"/>
      <c r="AA45" s="16"/>
      <c r="AB45" s="68"/>
      <c r="AC45" s="20"/>
      <c r="AD45" s="20"/>
      <c r="AE45" s="33">
        <f t="shared" si="2"/>
        <v>0</v>
      </c>
    </row>
    <row r="46" spans="1:31" hidden="1" x14ac:dyDescent="0.25">
      <c r="A46" s="31"/>
      <c r="B46" s="32"/>
      <c r="C46" s="19"/>
      <c r="D46" s="18"/>
      <c r="E46" s="49"/>
      <c r="F46" s="16"/>
      <c r="G46" s="113"/>
      <c r="H46" s="16"/>
      <c r="I46" s="113"/>
      <c r="J46" s="20"/>
      <c r="K46" s="15"/>
      <c r="L46" s="18"/>
      <c r="M46" s="33">
        <f t="shared" si="0"/>
        <v>0</v>
      </c>
      <c r="N46" s="49"/>
      <c r="O46" s="16"/>
      <c r="P46" s="64"/>
      <c r="Q46" s="20"/>
      <c r="R46" s="17"/>
      <c r="S46" s="15"/>
      <c r="T46" s="64"/>
      <c r="U46" s="16"/>
      <c r="V46" s="68"/>
      <c r="W46" s="20"/>
      <c r="X46" s="17"/>
      <c r="Y46" s="15"/>
      <c r="Z46" s="68"/>
      <c r="AA46" s="16"/>
      <c r="AB46" s="68"/>
      <c r="AC46" s="20"/>
      <c r="AD46" s="20"/>
      <c r="AE46" s="33">
        <f t="shared" si="2"/>
        <v>0</v>
      </c>
    </row>
    <row r="47" spans="1:31" hidden="1" x14ac:dyDescent="0.25">
      <c r="A47" s="31"/>
      <c r="B47" s="32"/>
      <c r="C47" s="19"/>
      <c r="D47" s="18"/>
      <c r="E47" s="49"/>
      <c r="F47" s="16"/>
      <c r="G47" s="113"/>
      <c r="H47" s="16"/>
      <c r="I47" s="113"/>
      <c r="J47" s="20"/>
      <c r="K47" s="15"/>
      <c r="L47" s="18"/>
      <c r="M47" s="33">
        <f t="shared" si="0"/>
        <v>0</v>
      </c>
      <c r="N47" s="49"/>
      <c r="O47" s="16"/>
      <c r="P47" s="64"/>
      <c r="Q47" s="20"/>
      <c r="R47" s="17"/>
      <c r="S47" s="15"/>
      <c r="T47" s="64"/>
      <c r="U47" s="16"/>
      <c r="V47" s="68"/>
      <c r="W47" s="20"/>
      <c r="X47" s="17"/>
      <c r="Y47" s="15"/>
      <c r="Z47" s="68"/>
      <c r="AA47" s="16"/>
      <c r="AB47" s="68"/>
      <c r="AC47" s="20"/>
      <c r="AD47" s="20"/>
      <c r="AE47" s="33">
        <f t="shared" si="2"/>
        <v>0</v>
      </c>
    </row>
    <row r="48" spans="1:31" hidden="1" x14ac:dyDescent="0.25">
      <c r="A48" s="31"/>
      <c r="B48" s="32"/>
      <c r="C48" s="19"/>
      <c r="D48" s="18"/>
      <c r="E48" s="49"/>
      <c r="F48" s="16"/>
      <c r="G48" s="113"/>
      <c r="H48" s="16"/>
      <c r="I48" s="113"/>
      <c r="J48" s="20"/>
      <c r="K48" s="15"/>
      <c r="L48" s="18"/>
      <c r="M48" s="33">
        <f t="shared" si="0"/>
        <v>0</v>
      </c>
      <c r="N48" s="49"/>
      <c r="O48" s="16"/>
      <c r="P48" s="64"/>
      <c r="Q48" s="20"/>
      <c r="R48" s="17"/>
      <c r="S48" s="15"/>
      <c r="T48" s="64"/>
      <c r="U48" s="16"/>
      <c r="V48" s="68"/>
      <c r="W48" s="20"/>
      <c r="X48" s="17"/>
      <c r="Y48" s="15"/>
      <c r="Z48" s="68"/>
      <c r="AA48" s="16"/>
      <c r="AB48" s="68"/>
      <c r="AC48" s="20"/>
      <c r="AD48" s="20"/>
      <c r="AE48" s="33">
        <f t="shared" si="2"/>
        <v>0</v>
      </c>
    </row>
    <row r="49" spans="1:31" hidden="1" x14ac:dyDescent="0.25">
      <c r="A49" s="31"/>
      <c r="B49" s="32"/>
      <c r="C49" s="19"/>
      <c r="D49" s="18"/>
      <c r="E49" s="49"/>
      <c r="F49" s="16"/>
      <c r="G49" s="113"/>
      <c r="H49" s="16"/>
      <c r="I49" s="113"/>
      <c r="J49" s="20"/>
      <c r="K49" s="15"/>
      <c r="L49" s="18"/>
      <c r="M49" s="33">
        <f t="shared" si="0"/>
        <v>0</v>
      </c>
      <c r="N49" s="49"/>
      <c r="O49" s="16"/>
      <c r="P49" s="64"/>
      <c r="Q49" s="20"/>
      <c r="R49" s="17"/>
      <c r="S49" s="15"/>
      <c r="T49" s="64"/>
      <c r="U49" s="16"/>
      <c r="V49" s="68"/>
      <c r="W49" s="20"/>
      <c r="X49" s="17"/>
      <c r="Y49" s="15"/>
      <c r="Z49" s="68"/>
      <c r="AA49" s="16"/>
      <c r="AB49" s="68"/>
      <c r="AC49" s="20"/>
      <c r="AD49" s="20"/>
      <c r="AE49" s="33">
        <f t="shared" si="2"/>
        <v>0</v>
      </c>
    </row>
    <row r="50" spans="1:31" hidden="1" x14ac:dyDescent="0.25">
      <c r="A50" s="31"/>
      <c r="B50" s="32"/>
      <c r="C50" s="19"/>
      <c r="D50" s="18"/>
      <c r="E50" s="49"/>
      <c r="F50" s="16"/>
      <c r="G50" s="113"/>
      <c r="H50" s="16"/>
      <c r="I50" s="113"/>
      <c r="J50" s="20"/>
      <c r="K50" s="15"/>
      <c r="L50" s="18"/>
      <c r="M50" s="33">
        <f t="shared" si="0"/>
        <v>0</v>
      </c>
      <c r="N50" s="49"/>
      <c r="O50" s="16"/>
      <c r="P50" s="64"/>
      <c r="Q50" s="20"/>
      <c r="R50" s="17"/>
      <c r="S50" s="15"/>
      <c r="T50" s="64"/>
      <c r="U50" s="16"/>
      <c r="V50" s="68"/>
      <c r="W50" s="20"/>
      <c r="X50" s="17"/>
      <c r="Y50" s="15"/>
      <c r="Z50" s="68"/>
      <c r="AA50" s="16"/>
      <c r="AB50" s="68"/>
      <c r="AC50" s="20"/>
      <c r="AD50" s="20"/>
      <c r="AE50" s="33">
        <f t="shared" si="2"/>
        <v>0</v>
      </c>
    </row>
    <row r="51" spans="1:31" ht="15.75" hidden="1" thickBot="1" x14ac:dyDescent="0.3">
      <c r="A51" s="35"/>
      <c r="B51" s="36"/>
      <c r="C51" s="25"/>
      <c r="D51" s="24"/>
      <c r="E51" s="50"/>
      <c r="F51" s="22"/>
      <c r="G51" s="115"/>
      <c r="H51" s="22"/>
      <c r="I51" s="115"/>
      <c r="J51" s="26"/>
      <c r="K51" s="21"/>
      <c r="L51" s="24"/>
      <c r="M51" s="37">
        <f t="shared" si="0"/>
        <v>0</v>
      </c>
      <c r="N51" s="50"/>
      <c r="O51" s="22"/>
      <c r="P51" s="66"/>
      <c r="Q51" s="26"/>
      <c r="R51" s="23"/>
      <c r="S51" s="21"/>
      <c r="T51" s="66"/>
      <c r="U51" s="22"/>
      <c r="V51" s="70"/>
      <c r="W51" s="26"/>
      <c r="X51" s="23"/>
      <c r="Y51" s="21"/>
      <c r="Z51" s="70"/>
      <c r="AA51" s="22"/>
      <c r="AB51" s="70"/>
      <c r="AC51" s="26"/>
      <c r="AD51" s="26"/>
      <c r="AE51" s="37">
        <f t="shared" si="2"/>
        <v>0</v>
      </c>
    </row>
    <row r="52" spans="1:31" ht="15.75" x14ac:dyDescent="0.25">
      <c r="A52" s="8" t="s">
        <v>15</v>
      </c>
      <c r="B52" s="41">
        <f>COUNTIF(B8:B51, "&gt;2.5")</f>
        <v>17</v>
      </c>
      <c r="C52" s="42">
        <f>COUNTIF(C8:C51, "&gt;2.5")</f>
        <v>15</v>
      </c>
      <c r="D52" s="42">
        <f>COUNTIF(D8:D51, "&gt;2.5")</f>
        <v>6</v>
      </c>
      <c r="E52" s="41"/>
      <c r="F52" s="42">
        <f>COUNTIF(F8:F51, "&gt;2.5")</f>
        <v>14</v>
      </c>
      <c r="G52" s="42"/>
      <c r="H52" s="42">
        <f>COUNTIF(H8:H51, "&gt;2.5")</f>
        <v>2</v>
      </c>
      <c r="I52" s="42"/>
      <c r="J52" s="42">
        <f>COUNTIF(J8:J51, "&gt;2.5")</f>
        <v>8</v>
      </c>
      <c r="K52" s="41">
        <f>COUNTIF(K8:K51, "&gt;2.5")</f>
        <v>24</v>
      </c>
      <c r="L52" s="43">
        <f>COUNTIF(L8:L51, "&gt;2.5")</f>
        <v>0</v>
      </c>
      <c r="M52" s="43">
        <f>COUNTIF(M8:M51, "&gt;1")</f>
        <v>0</v>
      </c>
      <c r="N52" s="41"/>
      <c r="O52" s="42">
        <f>COUNTIF(O8:O51, "&gt;2.5")</f>
        <v>7</v>
      </c>
      <c r="P52" s="42"/>
      <c r="Q52" s="43">
        <f t="shared" ref="Q52:AE52" si="3">COUNTIF(Q8:Q51, "&gt;2.5")</f>
        <v>3</v>
      </c>
      <c r="R52" s="42">
        <f t="shared" si="3"/>
        <v>0</v>
      </c>
      <c r="S52" s="41">
        <f>COUNTIF(S8:S51, "&gt;8")</f>
        <v>0</v>
      </c>
      <c r="T52" s="42"/>
      <c r="U52" s="42">
        <f t="shared" si="3"/>
        <v>0</v>
      </c>
      <c r="V52" s="42"/>
      <c r="W52" s="42">
        <f t="shared" si="3"/>
        <v>0</v>
      </c>
      <c r="X52" s="44">
        <f>COUNTIF(X8:X51, "&gt;2.5")</f>
        <v>0</v>
      </c>
      <c r="Y52" s="41">
        <f t="shared" si="3"/>
        <v>0</v>
      </c>
      <c r="Z52" s="42"/>
      <c r="AA52" s="42">
        <f t="shared" si="3"/>
        <v>0</v>
      </c>
      <c r="AB52" s="42"/>
      <c r="AC52" s="42">
        <f t="shared" si="3"/>
        <v>0</v>
      </c>
      <c r="AD52" s="44"/>
      <c r="AE52" s="44">
        <f t="shared" si="3"/>
        <v>0</v>
      </c>
    </row>
  </sheetData>
  <mergeCells count="22">
    <mergeCell ref="B2:AE2"/>
    <mergeCell ref="B3:AE3"/>
    <mergeCell ref="AE5:AE7"/>
    <mergeCell ref="E6:E7"/>
    <mergeCell ref="E5:J5"/>
    <mergeCell ref="G6:G7"/>
    <mergeCell ref="I6:I7"/>
    <mergeCell ref="A5:A7"/>
    <mergeCell ref="B5:D5"/>
    <mergeCell ref="K5:L5"/>
    <mergeCell ref="M5:AD5"/>
    <mergeCell ref="B6:B7"/>
    <mergeCell ref="C6:C7"/>
    <mergeCell ref="M6:R6"/>
    <mergeCell ref="S6:X6"/>
    <mergeCell ref="Y6:AD6"/>
    <mergeCell ref="D6:D7"/>
    <mergeCell ref="F6:F7"/>
    <mergeCell ref="H6:H7"/>
    <mergeCell ref="J6:J7"/>
    <mergeCell ref="K6:K7"/>
    <mergeCell ref="L6:L7"/>
  </mergeCells>
  <conditionalFormatting sqref="F8:F51 H8:H51 J8:J51 K8:L51 O8:O51 Q8:Q51 R8:R51 U8:U51 W8:W51 X8:X51 AA8:AA51 AC8:AC51 AD8:AD51 AE8:AE51">
    <cfRule type="colorScale" priority="39">
      <colorScale>
        <cfvo type="num" val="2"/>
        <cfvo type="num" val="3"/>
        <cfvo type="num" val="5"/>
        <color rgb="FFF8696B"/>
        <color rgb="FFFFEB84"/>
        <color rgb="FF63BE7B"/>
      </colorScale>
    </cfRule>
  </conditionalFormatting>
  <conditionalFormatting sqref="B8:D51">
    <cfRule type="colorScale" priority="38">
      <colorScale>
        <cfvo type="num" val="0"/>
        <cfvo type="num" val="3.5"/>
        <cfvo type="num" val="5"/>
        <color rgb="FFF8696B"/>
        <color rgb="FFFFEB84"/>
        <color rgb="FF63BE7B"/>
      </colorScale>
    </cfRule>
  </conditionalFormatting>
  <conditionalFormatting sqref="M8:M51">
    <cfRule type="iconSet" priority="37">
      <iconSet iconSet="3Symbols" showValue="0">
        <cfvo type="percent" val="0"/>
        <cfvo type="num" val="1"/>
        <cfvo type="num" val="2"/>
      </iconSet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AE50"/>
  <sheetViews>
    <sheetView topLeftCell="A11" zoomScaleNormal="100" workbookViewId="0">
      <pane xSplit="1" topLeftCell="B1" activePane="topRight" state="frozen"/>
      <selection pane="topRight" activeCell="O42" sqref="O42"/>
    </sheetView>
  </sheetViews>
  <sheetFormatPr defaultRowHeight="15" x14ac:dyDescent="0.25"/>
  <cols>
    <col min="1" max="1" width="40.7109375" customWidth="1"/>
    <col min="2" max="4" width="9.28515625" customWidth="1"/>
    <col min="5" max="5" width="15" hidden="1" customWidth="1"/>
    <col min="6" max="6" width="9.28515625" customWidth="1"/>
    <col min="7" max="7" width="14" bestFit="1" customWidth="1"/>
    <col min="8" max="8" width="9.28515625" customWidth="1"/>
    <col min="9" max="9" width="15" bestFit="1" customWidth="1"/>
    <col min="10" max="12" width="9.28515625" customWidth="1"/>
    <col min="13" max="13" width="9.7109375" customWidth="1"/>
    <col min="14" max="14" width="14" customWidth="1"/>
    <col min="15" max="15" width="8.140625" customWidth="1"/>
    <col min="16" max="16" width="14" customWidth="1"/>
    <col min="17" max="19" width="9.28515625" customWidth="1"/>
    <col min="20" max="20" width="15" hidden="1" customWidth="1"/>
    <col min="21" max="21" width="9.28515625" customWidth="1"/>
    <col min="22" max="22" width="15" hidden="1" customWidth="1"/>
    <col min="23" max="25" width="9.28515625" customWidth="1"/>
    <col min="26" max="26" width="14" hidden="1" customWidth="1"/>
    <col min="27" max="27" width="9.28515625" customWidth="1"/>
    <col min="28" max="28" width="14" hidden="1" customWidth="1"/>
    <col min="29" max="31" width="9.28515625" customWidth="1"/>
  </cols>
  <sheetData>
    <row r="2" spans="1:31" ht="18.75" x14ac:dyDescent="0.25">
      <c r="B2" s="226" t="s">
        <v>13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</row>
    <row r="3" spans="1:31" ht="18.75" x14ac:dyDescent="0.25">
      <c r="B3" s="226" t="s">
        <v>14</v>
      </c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</row>
    <row r="4" spans="1:31" ht="15.75" thickBot="1" x14ac:dyDescent="0.3"/>
    <row r="5" spans="1:31" ht="16.5" thickBot="1" x14ac:dyDescent="0.3">
      <c r="A5" s="218" t="s">
        <v>0</v>
      </c>
      <c r="B5" s="228" t="s">
        <v>1</v>
      </c>
      <c r="C5" s="229"/>
      <c r="D5" s="230"/>
      <c r="E5" s="223" t="s">
        <v>5</v>
      </c>
      <c r="F5" s="224"/>
      <c r="G5" s="224"/>
      <c r="H5" s="224"/>
      <c r="I5" s="224"/>
      <c r="J5" s="225"/>
      <c r="K5" s="228" t="s">
        <v>6</v>
      </c>
      <c r="L5" s="230"/>
      <c r="M5" s="223" t="s">
        <v>17</v>
      </c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  <c r="AB5" s="224"/>
      <c r="AC5" s="224"/>
      <c r="AD5" s="225"/>
      <c r="AE5" s="218" t="s">
        <v>11</v>
      </c>
    </row>
    <row r="6" spans="1:31" ht="16.5" thickBot="1" x14ac:dyDescent="0.3">
      <c r="A6" s="219"/>
      <c r="B6" s="231" t="s">
        <v>2</v>
      </c>
      <c r="C6" s="233" t="s">
        <v>3</v>
      </c>
      <c r="D6" s="235" t="s">
        <v>4</v>
      </c>
      <c r="E6" s="221" t="s">
        <v>116</v>
      </c>
      <c r="F6" s="237" t="s">
        <v>2</v>
      </c>
      <c r="G6" s="243" t="s">
        <v>116</v>
      </c>
      <c r="H6" s="239" t="s">
        <v>3</v>
      </c>
      <c r="I6" s="243" t="s">
        <v>116</v>
      </c>
      <c r="J6" s="235" t="s">
        <v>4</v>
      </c>
      <c r="K6" s="241" t="s">
        <v>2</v>
      </c>
      <c r="L6" s="235" t="s">
        <v>3</v>
      </c>
      <c r="M6" s="201" t="s">
        <v>7</v>
      </c>
      <c r="N6" s="202"/>
      <c r="O6" s="202"/>
      <c r="P6" s="202"/>
      <c r="Q6" s="202"/>
      <c r="R6" s="203"/>
      <c r="S6" s="201" t="s">
        <v>8</v>
      </c>
      <c r="T6" s="202"/>
      <c r="U6" s="202"/>
      <c r="V6" s="202"/>
      <c r="W6" s="202"/>
      <c r="X6" s="203"/>
      <c r="Y6" s="201" t="s">
        <v>9</v>
      </c>
      <c r="Z6" s="202"/>
      <c r="AA6" s="202"/>
      <c r="AB6" s="202"/>
      <c r="AC6" s="202"/>
      <c r="AD6" s="203"/>
      <c r="AE6" s="219"/>
    </row>
    <row r="7" spans="1:31" ht="16.5" thickBot="1" x14ac:dyDescent="0.3">
      <c r="A7" s="220"/>
      <c r="B7" s="232"/>
      <c r="C7" s="234"/>
      <c r="D7" s="236"/>
      <c r="E7" s="222"/>
      <c r="F7" s="238"/>
      <c r="G7" s="244"/>
      <c r="H7" s="240"/>
      <c r="I7" s="244"/>
      <c r="J7" s="236"/>
      <c r="K7" s="242"/>
      <c r="L7" s="236"/>
      <c r="M7" s="85" t="s">
        <v>16</v>
      </c>
      <c r="N7" s="62" t="s">
        <v>116</v>
      </c>
      <c r="O7" s="126" t="s">
        <v>2</v>
      </c>
      <c r="P7" s="140" t="s">
        <v>116</v>
      </c>
      <c r="Q7" s="7" t="s">
        <v>3</v>
      </c>
      <c r="R7" s="5" t="s">
        <v>11</v>
      </c>
      <c r="S7" s="89" t="s">
        <v>10</v>
      </c>
      <c r="T7" s="86" t="s">
        <v>116</v>
      </c>
      <c r="U7" s="88" t="s">
        <v>2</v>
      </c>
      <c r="V7" s="147" t="s">
        <v>116</v>
      </c>
      <c r="W7" s="61" t="s">
        <v>3</v>
      </c>
      <c r="X7" s="6" t="s">
        <v>11</v>
      </c>
      <c r="Y7" s="89" t="s">
        <v>10</v>
      </c>
      <c r="Z7" s="87" t="s">
        <v>116</v>
      </c>
      <c r="AA7" s="88" t="s">
        <v>2</v>
      </c>
      <c r="AB7" s="147" t="s">
        <v>116</v>
      </c>
      <c r="AC7" s="61" t="s">
        <v>3</v>
      </c>
      <c r="AD7" s="5" t="s">
        <v>11</v>
      </c>
      <c r="AE7" s="227"/>
    </row>
    <row r="8" spans="1:31" s="40" customFormat="1" x14ac:dyDescent="0.25">
      <c r="A8" s="27" t="s">
        <v>31</v>
      </c>
      <c r="B8" s="28">
        <v>4.25</v>
      </c>
      <c r="C8" s="29">
        <v>2</v>
      </c>
      <c r="D8" s="12">
        <v>2</v>
      </c>
      <c r="E8" s="54" t="s">
        <v>113</v>
      </c>
      <c r="F8" s="116">
        <v>2</v>
      </c>
      <c r="G8" s="125" t="s">
        <v>180</v>
      </c>
      <c r="H8" s="133">
        <v>2</v>
      </c>
      <c r="I8" s="174" t="s">
        <v>227</v>
      </c>
      <c r="J8" s="117">
        <v>2</v>
      </c>
      <c r="K8" s="110">
        <v>4.75</v>
      </c>
      <c r="L8" s="14"/>
      <c r="M8" s="30">
        <f t="shared" ref="M8:M22" si="0">(IF(SUM(B8:D8)/3 &gt;= 3, 1, 0) + COUNTIF(F8:J8,"&gt;=3")) * IF(AND(K8 &gt; 2, L8 &gt; 2), 1, 0)</f>
        <v>0</v>
      </c>
      <c r="N8" s="60"/>
      <c r="O8" s="127"/>
      <c r="P8" s="141"/>
      <c r="Q8" s="143"/>
      <c r="R8" s="30"/>
      <c r="S8" s="10"/>
      <c r="T8" s="63"/>
      <c r="U8" s="127"/>
      <c r="V8" s="112"/>
      <c r="W8" s="11"/>
      <c r="X8" s="30"/>
      <c r="Y8" s="10"/>
      <c r="Z8" s="67"/>
      <c r="AA8" s="127"/>
      <c r="AB8" s="112"/>
      <c r="AC8" s="14"/>
      <c r="AD8" s="14"/>
      <c r="AE8" s="30">
        <f>MAX(R8:R8, X8:X8, AD8:AD8)</f>
        <v>0</v>
      </c>
    </row>
    <row r="9" spans="1:31" s="40" customFormat="1" x14ac:dyDescent="0.25">
      <c r="A9" s="31" t="s">
        <v>38</v>
      </c>
      <c r="B9" s="32">
        <v>2.25</v>
      </c>
      <c r="C9" s="19">
        <v>4</v>
      </c>
      <c r="D9" s="18">
        <v>2.75</v>
      </c>
      <c r="E9" s="55" t="s">
        <v>117</v>
      </c>
      <c r="F9" s="16">
        <v>3</v>
      </c>
      <c r="G9" s="121" t="s">
        <v>107</v>
      </c>
      <c r="H9" s="134">
        <v>2</v>
      </c>
      <c r="I9" s="174" t="s">
        <v>225</v>
      </c>
      <c r="J9" s="20">
        <v>5</v>
      </c>
      <c r="K9" s="111">
        <v>4.25</v>
      </c>
      <c r="L9" s="20"/>
      <c r="M9" s="33">
        <f t="shared" si="0"/>
        <v>0</v>
      </c>
      <c r="N9" s="185" t="s">
        <v>282</v>
      </c>
      <c r="O9" s="128">
        <v>4</v>
      </c>
      <c r="P9" s="185" t="s">
        <v>252</v>
      </c>
      <c r="Q9" s="144">
        <v>2</v>
      </c>
      <c r="R9" s="33"/>
      <c r="S9" s="16"/>
      <c r="T9" s="64"/>
      <c r="U9" s="128"/>
      <c r="V9" s="113"/>
      <c r="W9" s="17"/>
      <c r="X9" s="33"/>
      <c r="Y9" s="16"/>
      <c r="Z9" s="68"/>
      <c r="AA9" s="128"/>
      <c r="AB9" s="113"/>
      <c r="AC9" s="20"/>
      <c r="AD9" s="20"/>
      <c r="AE9" s="33">
        <f t="shared" ref="AE9:AE49" si="1">MAX(R9:R9, X9:X9, AD9:AD9)</f>
        <v>0</v>
      </c>
    </row>
    <row r="10" spans="1:31" s="40" customFormat="1" x14ac:dyDescent="0.25">
      <c r="A10" s="31" t="s">
        <v>41</v>
      </c>
      <c r="B10" s="32">
        <v>1.75</v>
      </c>
      <c r="C10" s="19">
        <v>2</v>
      </c>
      <c r="D10" s="18">
        <v>2.75</v>
      </c>
      <c r="E10" s="55" t="s">
        <v>113</v>
      </c>
      <c r="F10" s="16">
        <v>2</v>
      </c>
      <c r="G10" s="121" t="s">
        <v>112</v>
      </c>
      <c r="H10" s="134">
        <v>2</v>
      </c>
      <c r="I10" s="174" t="s">
        <v>228</v>
      </c>
      <c r="J10" s="20">
        <v>2</v>
      </c>
      <c r="K10" s="111">
        <v>5</v>
      </c>
      <c r="L10" s="20"/>
      <c r="M10" s="33">
        <f t="shared" si="0"/>
        <v>0</v>
      </c>
      <c r="N10" s="49"/>
      <c r="O10" s="128"/>
      <c r="P10" s="131"/>
      <c r="Q10" s="144"/>
      <c r="R10" s="33"/>
      <c r="S10" s="16"/>
      <c r="T10" s="64"/>
      <c r="U10" s="128"/>
      <c r="V10" s="113"/>
      <c r="W10" s="17"/>
      <c r="X10" s="33"/>
      <c r="Y10" s="16"/>
      <c r="Z10" s="68"/>
      <c r="AA10" s="128"/>
      <c r="AB10" s="113"/>
      <c r="AC10" s="20"/>
      <c r="AD10" s="20"/>
      <c r="AE10" s="33">
        <f t="shared" si="1"/>
        <v>0</v>
      </c>
    </row>
    <row r="11" spans="1:31" s="40" customFormat="1" x14ac:dyDescent="0.25">
      <c r="A11" s="31" t="s">
        <v>207</v>
      </c>
      <c r="B11" s="32">
        <v>1.75</v>
      </c>
      <c r="C11" s="19">
        <v>4</v>
      </c>
      <c r="D11" s="18">
        <v>2.25</v>
      </c>
      <c r="E11" s="55" t="s">
        <v>108</v>
      </c>
      <c r="F11" s="16">
        <v>5</v>
      </c>
      <c r="G11" s="121" t="s">
        <v>112</v>
      </c>
      <c r="H11" s="134">
        <v>2</v>
      </c>
      <c r="I11" s="174" t="s">
        <v>225</v>
      </c>
      <c r="J11" s="20">
        <v>5</v>
      </c>
      <c r="K11" s="111">
        <v>4.75</v>
      </c>
      <c r="L11" s="20"/>
      <c r="M11" s="33">
        <f t="shared" si="0"/>
        <v>0</v>
      </c>
      <c r="N11" s="185" t="s">
        <v>283</v>
      </c>
      <c r="O11" s="128">
        <v>2</v>
      </c>
      <c r="P11" s="185" t="s">
        <v>257</v>
      </c>
      <c r="Q11" s="144">
        <v>2</v>
      </c>
      <c r="R11" s="33"/>
      <c r="S11" s="16"/>
      <c r="T11" s="64"/>
      <c r="U11" s="128"/>
      <c r="V11" s="148"/>
      <c r="W11" s="17"/>
      <c r="X11" s="33"/>
      <c r="Y11" s="16"/>
      <c r="Z11" s="71"/>
      <c r="AA11" s="128"/>
      <c r="AB11" s="150"/>
      <c r="AC11" s="20"/>
      <c r="AD11" s="20"/>
      <c r="AE11" s="33">
        <f t="shared" si="1"/>
        <v>0</v>
      </c>
    </row>
    <row r="12" spans="1:31" s="40" customFormat="1" x14ac:dyDescent="0.25">
      <c r="A12" s="31" t="s">
        <v>28</v>
      </c>
      <c r="B12" s="32">
        <v>4.75</v>
      </c>
      <c r="C12" s="19">
        <v>0</v>
      </c>
      <c r="D12" s="18">
        <v>2</v>
      </c>
      <c r="E12" s="55" t="s">
        <v>118</v>
      </c>
      <c r="F12" s="16">
        <v>2</v>
      </c>
      <c r="G12" s="121" t="s">
        <v>107</v>
      </c>
      <c r="H12" s="134">
        <v>2</v>
      </c>
      <c r="I12" s="174" t="s">
        <v>229</v>
      </c>
      <c r="J12" s="20">
        <v>2</v>
      </c>
      <c r="K12" s="111">
        <v>4.25</v>
      </c>
      <c r="L12" s="20"/>
      <c r="M12" s="33">
        <f t="shared" si="0"/>
        <v>0</v>
      </c>
      <c r="N12" s="49"/>
      <c r="O12" s="128"/>
      <c r="P12" s="131"/>
      <c r="Q12" s="144"/>
      <c r="R12" s="33"/>
      <c r="S12" s="16"/>
      <c r="T12" s="64"/>
      <c r="U12" s="128"/>
      <c r="V12" s="148"/>
      <c r="W12" s="17"/>
      <c r="X12" s="33"/>
      <c r="Y12" s="16"/>
      <c r="Z12" s="71"/>
      <c r="AA12" s="128"/>
      <c r="AB12" s="150"/>
      <c r="AC12" s="20"/>
      <c r="AD12" s="20"/>
      <c r="AE12" s="33">
        <f t="shared" si="1"/>
        <v>0</v>
      </c>
    </row>
    <row r="13" spans="1:31" s="40" customFormat="1" x14ac:dyDescent="0.25">
      <c r="A13" s="31" t="s">
        <v>26</v>
      </c>
      <c r="B13" s="32">
        <v>5</v>
      </c>
      <c r="C13" s="19">
        <v>5</v>
      </c>
      <c r="D13" s="18">
        <v>2.75</v>
      </c>
      <c r="E13" s="55" t="s">
        <v>119</v>
      </c>
      <c r="F13" s="16">
        <v>2</v>
      </c>
      <c r="G13" s="121" t="s">
        <v>114</v>
      </c>
      <c r="H13" s="134">
        <v>2</v>
      </c>
      <c r="I13" s="174" t="s">
        <v>226</v>
      </c>
      <c r="J13" s="20">
        <v>2</v>
      </c>
      <c r="K13" s="111">
        <v>4.75</v>
      </c>
      <c r="L13" s="20"/>
      <c r="M13" s="33">
        <f t="shared" si="0"/>
        <v>0</v>
      </c>
      <c r="N13" s="185" t="s">
        <v>284</v>
      </c>
      <c r="O13" s="128">
        <v>2</v>
      </c>
      <c r="P13" s="185" t="s">
        <v>258</v>
      </c>
      <c r="Q13" s="144">
        <v>2</v>
      </c>
      <c r="R13" s="33"/>
      <c r="S13" s="16"/>
      <c r="T13" s="64"/>
      <c r="U13" s="128"/>
      <c r="V13" s="113"/>
      <c r="W13" s="17"/>
      <c r="X13" s="33"/>
      <c r="Y13" s="16"/>
      <c r="Z13" s="71"/>
      <c r="AA13" s="128"/>
      <c r="AB13" s="150"/>
      <c r="AC13" s="20"/>
      <c r="AD13" s="20"/>
      <c r="AE13" s="33">
        <f t="shared" si="1"/>
        <v>0</v>
      </c>
    </row>
    <row r="14" spans="1:31" s="40" customFormat="1" x14ac:dyDescent="0.25">
      <c r="A14" s="31" t="s">
        <v>120</v>
      </c>
      <c r="B14" s="32" t="s">
        <v>12</v>
      </c>
      <c r="C14" s="19">
        <v>0</v>
      </c>
      <c r="D14" s="18" t="s">
        <v>12</v>
      </c>
      <c r="E14" s="55" t="s">
        <v>107</v>
      </c>
      <c r="F14" s="16">
        <v>2</v>
      </c>
      <c r="G14" s="121" t="s">
        <v>186</v>
      </c>
      <c r="H14" s="134">
        <v>2</v>
      </c>
      <c r="I14" s="113" t="s">
        <v>12</v>
      </c>
      <c r="J14" s="20"/>
      <c r="K14" s="111">
        <v>2</v>
      </c>
      <c r="L14" s="20"/>
      <c r="M14" s="33">
        <f t="shared" si="0"/>
        <v>0</v>
      </c>
      <c r="N14" s="49"/>
      <c r="O14" s="128"/>
      <c r="P14" s="131"/>
      <c r="Q14" s="144"/>
      <c r="R14" s="33"/>
      <c r="S14" s="16"/>
      <c r="T14" s="64"/>
      <c r="U14" s="128"/>
      <c r="V14" s="113"/>
      <c r="W14" s="17"/>
      <c r="X14" s="33"/>
      <c r="Y14" s="16"/>
      <c r="Z14" s="71"/>
      <c r="AA14" s="128"/>
      <c r="AB14" s="150"/>
      <c r="AC14" s="20"/>
      <c r="AD14" s="20"/>
      <c r="AE14" s="33">
        <f t="shared" si="1"/>
        <v>0</v>
      </c>
    </row>
    <row r="15" spans="1:31" s="40" customFormat="1" x14ac:dyDescent="0.25">
      <c r="A15" s="31" t="s">
        <v>27</v>
      </c>
      <c r="B15" s="38">
        <v>5.75</v>
      </c>
      <c r="C15" s="19">
        <v>5</v>
      </c>
      <c r="D15" s="18">
        <v>5</v>
      </c>
      <c r="E15" s="55" t="s">
        <v>108</v>
      </c>
      <c r="F15" s="16">
        <v>5</v>
      </c>
      <c r="G15" s="121" t="s">
        <v>115</v>
      </c>
      <c r="H15" s="134">
        <v>2</v>
      </c>
      <c r="I15" s="174" t="s">
        <v>225</v>
      </c>
      <c r="J15" s="20">
        <v>5</v>
      </c>
      <c r="K15" s="111">
        <v>4.25</v>
      </c>
      <c r="L15" s="20"/>
      <c r="M15" s="33">
        <f t="shared" si="0"/>
        <v>0</v>
      </c>
      <c r="N15" s="185" t="s">
        <v>285</v>
      </c>
      <c r="O15" s="128">
        <v>3</v>
      </c>
      <c r="P15" s="185" t="s">
        <v>256</v>
      </c>
      <c r="Q15" s="144">
        <v>4</v>
      </c>
      <c r="R15" s="33"/>
      <c r="S15" s="16"/>
      <c r="T15" s="64"/>
      <c r="U15" s="128"/>
      <c r="V15" s="148"/>
      <c r="W15" s="17"/>
      <c r="X15" s="33"/>
      <c r="Y15" s="16"/>
      <c r="Z15" s="71"/>
      <c r="AA15" s="128"/>
      <c r="AB15" s="150"/>
      <c r="AC15" s="20"/>
      <c r="AD15" s="20"/>
      <c r="AE15" s="33">
        <f t="shared" si="1"/>
        <v>0</v>
      </c>
    </row>
    <row r="16" spans="1:31" s="40" customFormat="1" x14ac:dyDescent="0.25">
      <c r="A16" s="31" t="s">
        <v>39</v>
      </c>
      <c r="B16" s="32">
        <v>2</v>
      </c>
      <c r="C16" s="19">
        <v>5</v>
      </c>
      <c r="D16" s="18">
        <v>3.25</v>
      </c>
      <c r="E16" s="55" t="s">
        <v>118</v>
      </c>
      <c r="F16" s="16">
        <v>2</v>
      </c>
      <c r="G16" s="121" t="s">
        <v>180</v>
      </c>
      <c r="H16" s="134">
        <v>2</v>
      </c>
      <c r="I16" s="174" t="s">
        <v>228</v>
      </c>
      <c r="J16" s="20">
        <v>2</v>
      </c>
      <c r="K16" s="111">
        <v>5</v>
      </c>
      <c r="L16" s="20"/>
      <c r="M16" s="33">
        <f t="shared" si="0"/>
        <v>0</v>
      </c>
      <c r="N16" s="185" t="s">
        <v>286</v>
      </c>
      <c r="O16" s="128">
        <v>2</v>
      </c>
      <c r="P16" s="185" t="s">
        <v>255</v>
      </c>
      <c r="Q16" s="144">
        <v>2</v>
      </c>
      <c r="R16" s="33"/>
      <c r="S16" s="16"/>
      <c r="T16" s="64"/>
      <c r="U16" s="128"/>
      <c r="V16" s="113"/>
      <c r="W16" s="17"/>
      <c r="X16" s="33"/>
      <c r="Y16" s="16"/>
      <c r="Z16" s="68"/>
      <c r="AA16" s="128"/>
      <c r="AB16" s="113"/>
      <c r="AC16" s="20"/>
      <c r="AD16" s="20"/>
      <c r="AE16" s="33">
        <f t="shared" si="1"/>
        <v>0</v>
      </c>
    </row>
    <row r="17" spans="1:31" s="40" customFormat="1" x14ac:dyDescent="0.25">
      <c r="A17" s="31" t="s">
        <v>44</v>
      </c>
      <c r="B17" s="32">
        <v>1</v>
      </c>
      <c r="C17" s="19">
        <v>0</v>
      </c>
      <c r="D17" s="18">
        <v>1</v>
      </c>
      <c r="E17" s="55" t="s">
        <v>107</v>
      </c>
      <c r="F17" s="16">
        <v>2</v>
      </c>
      <c r="G17" s="121" t="s">
        <v>107</v>
      </c>
      <c r="H17" s="134">
        <v>2</v>
      </c>
      <c r="I17" s="174" t="s">
        <v>229</v>
      </c>
      <c r="J17" s="20">
        <v>2</v>
      </c>
      <c r="K17" s="111">
        <v>2</v>
      </c>
      <c r="L17" s="20"/>
      <c r="M17" s="33">
        <f t="shared" si="0"/>
        <v>0</v>
      </c>
      <c r="N17" s="49"/>
      <c r="O17" s="128"/>
      <c r="P17" s="131"/>
      <c r="Q17" s="144"/>
      <c r="R17" s="33"/>
      <c r="S17" s="16"/>
      <c r="T17" s="64"/>
      <c r="U17" s="128"/>
      <c r="V17" s="113"/>
      <c r="W17" s="17"/>
      <c r="X17" s="33"/>
      <c r="Y17" s="16"/>
      <c r="Z17" s="68"/>
      <c r="AA17" s="128"/>
      <c r="AB17" s="113"/>
      <c r="AC17" s="20"/>
      <c r="AD17" s="20"/>
      <c r="AE17" s="33">
        <f t="shared" si="1"/>
        <v>0</v>
      </c>
    </row>
    <row r="18" spans="1:31" s="40" customFormat="1" hidden="1" x14ac:dyDescent="0.25">
      <c r="A18" s="31" t="s">
        <v>47</v>
      </c>
      <c r="B18" s="32">
        <v>0</v>
      </c>
      <c r="C18" s="19"/>
      <c r="D18" s="18"/>
      <c r="E18" s="49" t="s">
        <v>12</v>
      </c>
      <c r="F18" s="16">
        <v>2</v>
      </c>
      <c r="G18" s="113"/>
      <c r="H18" s="134"/>
      <c r="I18" s="172"/>
      <c r="J18" s="20"/>
      <c r="K18" s="111"/>
      <c r="L18" s="20"/>
      <c r="M18" s="33">
        <f t="shared" si="0"/>
        <v>0</v>
      </c>
      <c r="N18" s="49"/>
      <c r="O18" s="128"/>
      <c r="P18" s="131"/>
      <c r="Q18" s="144"/>
      <c r="R18" s="33"/>
      <c r="S18" s="16"/>
      <c r="T18" s="64"/>
      <c r="U18" s="128"/>
      <c r="V18" s="148"/>
      <c r="W18" s="17"/>
      <c r="X18" s="33"/>
      <c r="Y18" s="16"/>
      <c r="Z18" s="68"/>
      <c r="AA18" s="128"/>
      <c r="AB18" s="150"/>
      <c r="AC18" s="20"/>
      <c r="AD18" s="20"/>
      <c r="AE18" s="33">
        <f t="shared" si="1"/>
        <v>0</v>
      </c>
    </row>
    <row r="19" spans="1:31" s="40" customFormat="1" x14ac:dyDescent="0.25">
      <c r="A19" s="34" t="s">
        <v>29</v>
      </c>
      <c r="B19" s="32">
        <v>4.75</v>
      </c>
      <c r="C19" s="19">
        <v>2.25</v>
      </c>
      <c r="D19" s="18">
        <v>5</v>
      </c>
      <c r="E19" s="55" t="s">
        <v>108</v>
      </c>
      <c r="F19" s="16">
        <v>5</v>
      </c>
      <c r="G19" s="121" t="s">
        <v>154</v>
      </c>
      <c r="H19" s="134">
        <v>2</v>
      </c>
      <c r="I19" s="174" t="s">
        <v>230</v>
      </c>
      <c r="J19" s="20">
        <v>3</v>
      </c>
      <c r="K19" s="111">
        <v>3.25</v>
      </c>
      <c r="L19" s="20"/>
      <c r="M19" s="33">
        <f t="shared" si="0"/>
        <v>0</v>
      </c>
      <c r="N19" s="185" t="s">
        <v>287</v>
      </c>
      <c r="O19" s="128">
        <v>2</v>
      </c>
      <c r="P19" s="185" t="s">
        <v>259</v>
      </c>
      <c r="Q19" s="144">
        <v>4</v>
      </c>
      <c r="R19" s="33"/>
      <c r="S19" s="16"/>
      <c r="T19" s="64"/>
      <c r="U19" s="128"/>
      <c r="V19" s="113"/>
      <c r="W19" s="17"/>
      <c r="X19" s="33"/>
      <c r="Y19" s="16"/>
      <c r="Z19" s="68"/>
      <c r="AA19" s="128"/>
      <c r="AB19" s="113"/>
      <c r="AC19" s="20"/>
      <c r="AD19" s="20"/>
      <c r="AE19" s="33">
        <f t="shared" si="1"/>
        <v>0</v>
      </c>
    </row>
    <row r="20" spans="1:31" s="40" customFormat="1" ht="30" x14ac:dyDescent="0.25">
      <c r="A20" s="31" t="s">
        <v>20</v>
      </c>
      <c r="B20" s="32">
        <v>5</v>
      </c>
      <c r="C20" s="19">
        <v>2.25</v>
      </c>
      <c r="D20" s="18">
        <v>4.75</v>
      </c>
      <c r="E20" s="55" t="s">
        <v>108</v>
      </c>
      <c r="F20" s="16">
        <v>5</v>
      </c>
      <c r="G20" s="138" t="s">
        <v>12</v>
      </c>
      <c r="H20" s="134"/>
      <c r="I20" s="174" t="s">
        <v>225</v>
      </c>
      <c r="J20" s="20">
        <v>5</v>
      </c>
      <c r="K20" s="111">
        <v>5</v>
      </c>
      <c r="L20" s="20"/>
      <c r="M20" s="33">
        <f t="shared" si="0"/>
        <v>0</v>
      </c>
      <c r="N20" s="185" t="s">
        <v>279</v>
      </c>
      <c r="O20" s="128">
        <v>5</v>
      </c>
      <c r="P20" s="185"/>
      <c r="Q20" s="144"/>
      <c r="R20" s="33"/>
      <c r="S20" s="16"/>
      <c r="T20" s="64"/>
      <c r="U20" s="128"/>
      <c r="V20" s="113"/>
      <c r="W20" s="17"/>
      <c r="X20" s="33"/>
      <c r="Y20" s="16"/>
      <c r="Z20" s="68"/>
      <c r="AA20" s="128"/>
      <c r="AB20" s="113"/>
      <c r="AC20" s="20"/>
      <c r="AD20" s="20"/>
      <c r="AE20" s="33">
        <f t="shared" si="1"/>
        <v>0</v>
      </c>
    </row>
    <row r="21" spans="1:31" s="40" customFormat="1" x14ac:dyDescent="0.25">
      <c r="A21" s="34" t="s">
        <v>36</v>
      </c>
      <c r="B21" s="32">
        <v>3</v>
      </c>
      <c r="C21" s="19">
        <v>2</v>
      </c>
      <c r="D21" s="18">
        <v>4</v>
      </c>
      <c r="E21" s="55" t="s">
        <v>112</v>
      </c>
      <c r="F21" s="16">
        <v>2</v>
      </c>
      <c r="G21" s="121" t="s">
        <v>131</v>
      </c>
      <c r="H21" s="134">
        <v>2</v>
      </c>
      <c r="I21" s="174" t="s">
        <v>231</v>
      </c>
      <c r="J21" s="20">
        <v>2</v>
      </c>
      <c r="K21" s="111">
        <v>5</v>
      </c>
      <c r="L21" s="20"/>
      <c r="M21" s="33">
        <f t="shared" si="0"/>
        <v>0</v>
      </c>
      <c r="N21" s="185" t="s">
        <v>288</v>
      </c>
      <c r="O21" s="128">
        <v>2</v>
      </c>
      <c r="P21" s="185" t="s">
        <v>261</v>
      </c>
      <c r="Q21" s="144">
        <v>2</v>
      </c>
      <c r="R21" s="33"/>
      <c r="S21" s="16"/>
      <c r="T21" s="64"/>
      <c r="U21" s="128"/>
      <c r="V21" s="113"/>
      <c r="W21" s="17"/>
      <c r="X21" s="33"/>
      <c r="Y21" s="16"/>
      <c r="Z21" s="68"/>
      <c r="AA21" s="128"/>
      <c r="AB21" s="113"/>
      <c r="AC21" s="20"/>
      <c r="AD21" s="20"/>
      <c r="AE21" s="33">
        <f t="shared" si="1"/>
        <v>0</v>
      </c>
    </row>
    <row r="22" spans="1:31" s="40" customFormat="1" x14ac:dyDescent="0.25">
      <c r="A22" s="31" t="s">
        <v>34</v>
      </c>
      <c r="B22" s="38">
        <v>3.75</v>
      </c>
      <c r="C22" s="19">
        <v>2</v>
      </c>
      <c r="D22" s="18">
        <v>1.75</v>
      </c>
      <c r="E22" s="55" t="s">
        <v>107</v>
      </c>
      <c r="F22" s="16">
        <v>2</v>
      </c>
      <c r="G22" s="121" t="s">
        <v>122</v>
      </c>
      <c r="H22" s="134">
        <v>2</v>
      </c>
      <c r="I22" s="174" t="s">
        <v>232</v>
      </c>
      <c r="J22" s="20">
        <v>2</v>
      </c>
      <c r="K22" s="111">
        <v>5</v>
      </c>
      <c r="L22" s="20"/>
      <c r="M22" s="33">
        <f t="shared" si="0"/>
        <v>0</v>
      </c>
      <c r="N22" s="49"/>
      <c r="O22" s="128"/>
      <c r="P22" s="131"/>
      <c r="Q22" s="144"/>
      <c r="R22" s="33"/>
      <c r="S22" s="16"/>
      <c r="T22" s="64"/>
      <c r="U22" s="128"/>
      <c r="V22" s="113"/>
      <c r="W22" s="17"/>
      <c r="X22" s="33"/>
      <c r="Y22" s="16"/>
      <c r="Z22" s="68"/>
      <c r="AA22" s="128"/>
      <c r="AB22" s="113"/>
      <c r="AC22" s="20"/>
      <c r="AD22" s="20"/>
      <c r="AE22" s="33">
        <f t="shared" si="1"/>
        <v>0</v>
      </c>
    </row>
    <row r="23" spans="1:31" s="40" customFormat="1" x14ac:dyDescent="0.25">
      <c r="A23" s="31" t="s">
        <v>81</v>
      </c>
      <c r="B23" s="109">
        <v>1.75</v>
      </c>
      <c r="C23" s="19">
        <v>2.75</v>
      </c>
      <c r="D23" s="18">
        <v>2</v>
      </c>
      <c r="E23" s="48" t="s">
        <v>108</v>
      </c>
      <c r="F23" s="16">
        <v>5</v>
      </c>
      <c r="G23" s="121" t="s">
        <v>107</v>
      </c>
      <c r="H23" s="134">
        <v>2</v>
      </c>
      <c r="I23" s="174" t="s">
        <v>233</v>
      </c>
      <c r="J23" s="20">
        <v>3</v>
      </c>
      <c r="K23" s="111">
        <v>2.75</v>
      </c>
      <c r="L23" s="64"/>
      <c r="M23" s="33">
        <f t="shared" ref="M23:M28" si="2">(IF(SUM(B23:D23)/3 &gt;= 3, 1, 0) + COUNTIF(F23:J23,"&gt;=3")) * IF(AND(K23 &gt; 2, L23 &gt; 2), 1, 0)</f>
        <v>0</v>
      </c>
      <c r="N23" s="185" t="s">
        <v>289</v>
      </c>
      <c r="O23" s="128">
        <v>2</v>
      </c>
      <c r="P23" s="185" t="s">
        <v>261</v>
      </c>
      <c r="Q23" s="144">
        <v>2</v>
      </c>
      <c r="R23" s="33"/>
      <c r="S23" s="16"/>
      <c r="T23" s="69"/>
      <c r="U23" s="128"/>
      <c r="V23" s="113"/>
      <c r="W23" s="17"/>
      <c r="X23" s="33"/>
      <c r="Y23" s="16"/>
      <c r="Z23" s="68"/>
      <c r="AA23" s="128"/>
      <c r="AB23" s="113"/>
      <c r="AC23" s="20"/>
      <c r="AE23" s="33">
        <f t="shared" si="1"/>
        <v>0</v>
      </c>
    </row>
    <row r="24" spans="1:31" s="40" customFormat="1" ht="30" x14ac:dyDescent="0.25">
      <c r="A24" s="31" t="s">
        <v>35</v>
      </c>
      <c r="B24" s="32">
        <v>3.25</v>
      </c>
      <c r="C24" s="19">
        <v>3.25</v>
      </c>
      <c r="D24" s="18">
        <v>4.75</v>
      </c>
      <c r="E24" s="55" t="s">
        <v>108</v>
      </c>
      <c r="F24" s="16">
        <v>5</v>
      </c>
      <c r="G24" s="121" t="s">
        <v>113</v>
      </c>
      <c r="H24" s="134">
        <v>2</v>
      </c>
      <c r="I24" s="174" t="s">
        <v>234</v>
      </c>
      <c r="J24" s="20">
        <v>4</v>
      </c>
      <c r="K24" s="111">
        <v>5</v>
      </c>
      <c r="L24" s="20"/>
      <c r="M24" s="33">
        <f t="shared" si="2"/>
        <v>0</v>
      </c>
      <c r="N24" s="185" t="s">
        <v>279</v>
      </c>
      <c r="O24" s="128">
        <v>5</v>
      </c>
      <c r="P24" s="185" t="s">
        <v>262</v>
      </c>
      <c r="Q24" s="144">
        <v>2</v>
      </c>
      <c r="R24" s="33"/>
      <c r="S24" s="16"/>
      <c r="T24" s="64"/>
      <c r="U24" s="128"/>
      <c r="V24" s="148"/>
      <c r="W24" s="17"/>
      <c r="X24" s="33"/>
      <c r="Y24" s="16"/>
      <c r="Z24" s="71"/>
      <c r="AA24" s="128"/>
      <c r="AB24" s="150"/>
      <c r="AC24" s="20"/>
      <c r="AD24" s="20"/>
      <c r="AE24" s="33">
        <f t="shared" si="1"/>
        <v>0</v>
      </c>
    </row>
    <row r="25" spans="1:31" s="40" customFormat="1" x14ac:dyDescent="0.25">
      <c r="A25" s="31" t="s">
        <v>22</v>
      </c>
      <c r="B25" s="32">
        <v>5</v>
      </c>
      <c r="C25" s="19">
        <v>3.25</v>
      </c>
      <c r="D25" s="18">
        <v>5</v>
      </c>
      <c r="E25" s="55" t="s">
        <v>108</v>
      </c>
      <c r="F25" s="16">
        <v>5</v>
      </c>
      <c r="G25" s="121" t="s">
        <v>181</v>
      </c>
      <c r="H25" s="134">
        <v>2</v>
      </c>
      <c r="I25" s="174" t="s">
        <v>234</v>
      </c>
      <c r="J25" s="20">
        <v>4</v>
      </c>
      <c r="K25" s="111">
        <v>4.75</v>
      </c>
      <c r="L25" s="20"/>
      <c r="M25" s="33">
        <f t="shared" si="2"/>
        <v>0</v>
      </c>
      <c r="N25" s="49"/>
      <c r="O25" s="128"/>
      <c r="P25" s="131"/>
      <c r="Q25" s="144"/>
      <c r="R25" s="33"/>
      <c r="S25" s="16"/>
      <c r="T25" s="64"/>
      <c r="U25" s="128"/>
      <c r="V25" s="148"/>
      <c r="W25" s="17"/>
      <c r="X25" s="33"/>
      <c r="Y25" s="16"/>
      <c r="Z25" s="68"/>
      <c r="AA25" s="128"/>
      <c r="AB25" s="113"/>
      <c r="AC25" s="20"/>
      <c r="AD25" s="20"/>
      <c r="AE25" s="33">
        <f t="shared" si="1"/>
        <v>0</v>
      </c>
    </row>
    <row r="26" spans="1:31" s="107" customFormat="1" hidden="1" x14ac:dyDescent="0.25">
      <c r="A26" s="94" t="s">
        <v>43</v>
      </c>
      <c r="B26" s="95">
        <v>1</v>
      </c>
      <c r="C26" s="96"/>
      <c r="D26" s="97"/>
      <c r="E26" s="98" t="s">
        <v>107</v>
      </c>
      <c r="F26" s="99">
        <v>2</v>
      </c>
      <c r="G26" s="114"/>
      <c r="H26" s="135"/>
      <c r="I26" s="173"/>
      <c r="J26" s="103"/>
      <c r="K26" s="100"/>
      <c r="L26" s="103"/>
      <c r="M26" s="33">
        <f t="shared" si="2"/>
        <v>0</v>
      </c>
      <c r="N26" s="102"/>
      <c r="O26" s="129"/>
      <c r="P26" s="132"/>
      <c r="Q26" s="145"/>
      <c r="R26" s="101"/>
      <c r="S26" s="99"/>
      <c r="T26" s="105"/>
      <c r="U26" s="129"/>
      <c r="V26" s="114"/>
      <c r="W26" s="104"/>
      <c r="X26" s="101"/>
      <c r="Y26" s="99"/>
      <c r="Z26" s="106"/>
      <c r="AA26" s="129"/>
      <c r="AB26" s="114"/>
      <c r="AC26" s="103"/>
      <c r="AD26" s="103"/>
      <c r="AE26" s="33">
        <f t="shared" si="1"/>
        <v>0</v>
      </c>
    </row>
    <row r="27" spans="1:31" s="40" customFormat="1" x14ac:dyDescent="0.25">
      <c r="A27" s="31" t="s">
        <v>40</v>
      </c>
      <c r="B27" s="32">
        <v>2</v>
      </c>
      <c r="C27" s="19">
        <v>4</v>
      </c>
      <c r="D27" s="18">
        <v>2</v>
      </c>
      <c r="E27" s="55" t="s">
        <v>121</v>
      </c>
      <c r="F27" s="16">
        <v>3</v>
      </c>
      <c r="G27" s="121" t="s">
        <v>107</v>
      </c>
      <c r="H27" s="134">
        <v>2</v>
      </c>
      <c r="I27" s="174" t="s">
        <v>235</v>
      </c>
      <c r="J27" s="20">
        <v>2</v>
      </c>
      <c r="K27" s="111">
        <v>4.25</v>
      </c>
      <c r="L27" s="20"/>
      <c r="M27" s="33">
        <f t="shared" si="2"/>
        <v>0</v>
      </c>
      <c r="N27" s="49"/>
      <c r="O27" s="128"/>
      <c r="P27" s="131"/>
      <c r="Q27" s="144"/>
      <c r="R27" s="33"/>
      <c r="S27" s="16"/>
      <c r="T27" s="64"/>
      <c r="U27" s="128"/>
      <c r="V27" s="113"/>
      <c r="W27" s="17"/>
      <c r="X27" s="33"/>
      <c r="Y27" s="16"/>
      <c r="Z27" s="68"/>
      <c r="AA27" s="128"/>
      <c r="AB27" s="113"/>
      <c r="AC27" s="20"/>
      <c r="AD27" s="20"/>
      <c r="AE27" s="33">
        <f t="shared" si="1"/>
        <v>0</v>
      </c>
    </row>
    <row r="28" spans="1:31" s="40" customFormat="1" x14ac:dyDescent="0.25">
      <c r="A28" s="31" t="s">
        <v>87</v>
      </c>
      <c r="B28" s="32">
        <v>1</v>
      </c>
      <c r="C28" s="19">
        <v>1</v>
      </c>
      <c r="D28" s="18">
        <v>2</v>
      </c>
      <c r="E28" s="48" t="s">
        <v>114</v>
      </c>
      <c r="F28" s="16">
        <v>2</v>
      </c>
      <c r="G28" s="121" t="s">
        <v>114</v>
      </c>
      <c r="H28" s="134">
        <v>2</v>
      </c>
      <c r="I28" s="174" t="s">
        <v>229</v>
      </c>
      <c r="J28" s="20">
        <v>2</v>
      </c>
      <c r="K28" s="111">
        <v>4</v>
      </c>
      <c r="L28" s="64"/>
      <c r="M28" s="33">
        <f t="shared" si="2"/>
        <v>0</v>
      </c>
      <c r="N28" s="64"/>
      <c r="O28" s="128"/>
      <c r="P28" s="131"/>
      <c r="Q28" s="144"/>
      <c r="R28" s="33"/>
      <c r="S28" s="16"/>
      <c r="T28" s="68"/>
      <c r="U28" s="128"/>
      <c r="V28" s="113"/>
      <c r="W28" s="17"/>
      <c r="X28" s="33"/>
      <c r="Y28" s="16"/>
      <c r="Z28" s="68"/>
      <c r="AA28" s="128"/>
      <c r="AB28" s="113"/>
      <c r="AC28" s="20"/>
      <c r="AE28" s="33">
        <f t="shared" si="1"/>
        <v>0</v>
      </c>
    </row>
    <row r="29" spans="1:31" s="40" customFormat="1" ht="30" x14ac:dyDescent="0.25">
      <c r="A29" s="31" t="s">
        <v>32</v>
      </c>
      <c r="B29" s="32">
        <v>4.25</v>
      </c>
      <c r="C29" s="19">
        <v>5</v>
      </c>
      <c r="D29" s="18">
        <v>3</v>
      </c>
      <c r="E29" s="55" t="s">
        <v>108</v>
      </c>
      <c r="F29" s="16">
        <v>5</v>
      </c>
      <c r="G29" s="121" t="s">
        <v>109</v>
      </c>
      <c r="H29" s="134">
        <v>3</v>
      </c>
      <c r="I29" s="174" t="s">
        <v>236</v>
      </c>
      <c r="J29" s="20">
        <v>2</v>
      </c>
      <c r="K29" s="111">
        <v>3</v>
      </c>
      <c r="L29" s="20"/>
      <c r="M29" s="33">
        <f t="shared" ref="M29:M35" si="3">(IF(SUM(B29:D29)/3 &gt;= 3, 1, 0) + COUNTIF(F29:J29,"&gt;=3")) * IF(AND(K29 &gt; 2, L29 &gt; 2), 1, 0)</f>
        <v>0</v>
      </c>
      <c r="N29" s="185" t="s">
        <v>279</v>
      </c>
      <c r="O29" s="128">
        <v>5</v>
      </c>
      <c r="P29" s="185" t="s">
        <v>260</v>
      </c>
      <c r="Q29" s="144">
        <v>4</v>
      </c>
      <c r="R29" s="33"/>
      <c r="S29" s="16"/>
      <c r="T29" s="64"/>
      <c r="U29" s="128"/>
      <c r="V29" s="113"/>
      <c r="W29" s="17"/>
      <c r="X29" s="33"/>
      <c r="Y29" s="16"/>
      <c r="Z29" s="68"/>
      <c r="AA29" s="128"/>
      <c r="AB29" s="113"/>
      <c r="AC29" s="20"/>
      <c r="AD29" s="20"/>
      <c r="AE29" s="33">
        <f t="shared" si="1"/>
        <v>0</v>
      </c>
    </row>
    <row r="30" spans="1:31" s="40" customFormat="1" x14ac:dyDescent="0.25">
      <c r="A30" s="31" t="s">
        <v>21</v>
      </c>
      <c r="B30" s="32">
        <v>5</v>
      </c>
      <c r="C30" s="19">
        <v>4.75</v>
      </c>
      <c r="D30" s="18">
        <v>2.75</v>
      </c>
      <c r="E30" s="55" t="s">
        <v>108</v>
      </c>
      <c r="F30" s="16">
        <v>5</v>
      </c>
      <c r="G30" s="121" t="s">
        <v>111</v>
      </c>
      <c r="H30" s="134">
        <v>2.75</v>
      </c>
      <c r="I30" s="174" t="s">
        <v>237</v>
      </c>
      <c r="J30" s="20">
        <v>3</v>
      </c>
      <c r="K30" s="111">
        <v>5</v>
      </c>
      <c r="L30" s="20"/>
      <c r="M30" s="33">
        <f t="shared" si="3"/>
        <v>0</v>
      </c>
      <c r="N30" s="185" t="s">
        <v>285</v>
      </c>
      <c r="O30" s="128">
        <v>3</v>
      </c>
      <c r="P30" s="185" t="s">
        <v>256</v>
      </c>
      <c r="Q30" s="144">
        <v>4</v>
      </c>
      <c r="R30" s="33"/>
      <c r="S30" s="16"/>
      <c r="T30" s="64"/>
      <c r="U30" s="128"/>
      <c r="V30" s="113"/>
      <c r="W30" s="17"/>
      <c r="X30" s="33"/>
      <c r="Y30" s="16"/>
      <c r="Z30" s="68"/>
      <c r="AA30" s="128"/>
      <c r="AB30" s="113"/>
      <c r="AC30" s="20"/>
      <c r="AD30" s="20"/>
      <c r="AE30" s="33">
        <f t="shared" si="1"/>
        <v>0</v>
      </c>
    </row>
    <row r="31" spans="1:31" s="40" customFormat="1" x14ac:dyDescent="0.25">
      <c r="A31" s="31" t="s">
        <v>33</v>
      </c>
      <c r="B31" s="32">
        <v>4</v>
      </c>
      <c r="C31" s="19">
        <v>5</v>
      </c>
      <c r="D31" s="18">
        <v>5</v>
      </c>
      <c r="E31" s="55" t="s">
        <v>108</v>
      </c>
      <c r="F31" s="16">
        <v>5</v>
      </c>
      <c r="G31" s="121" t="s">
        <v>182</v>
      </c>
      <c r="H31" s="134">
        <v>2</v>
      </c>
      <c r="I31" s="174" t="s">
        <v>225</v>
      </c>
      <c r="J31" s="20">
        <v>5</v>
      </c>
      <c r="K31" s="111">
        <v>5</v>
      </c>
      <c r="L31" s="20"/>
      <c r="M31" s="33">
        <f t="shared" si="3"/>
        <v>0</v>
      </c>
      <c r="N31" s="49"/>
      <c r="O31" s="128"/>
      <c r="P31" s="131"/>
      <c r="Q31" s="144"/>
      <c r="R31" s="33"/>
      <c r="S31" s="16"/>
      <c r="T31" s="64"/>
      <c r="U31" s="128"/>
      <c r="V31" s="113"/>
      <c r="W31" s="17"/>
      <c r="X31" s="33"/>
      <c r="Y31" s="16"/>
      <c r="Z31" s="68"/>
      <c r="AA31" s="128"/>
      <c r="AB31" s="113"/>
      <c r="AC31" s="20"/>
      <c r="AD31" s="20"/>
      <c r="AE31" s="33">
        <f t="shared" si="1"/>
        <v>0</v>
      </c>
    </row>
    <row r="32" spans="1:31" s="40" customFormat="1" x14ac:dyDescent="0.25">
      <c r="A32" s="31" t="s">
        <v>25</v>
      </c>
      <c r="B32" s="32">
        <v>5</v>
      </c>
      <c r="C32" s="19">
        <v>5</v>
      </c>
      <c r="D32" s="18">
        <v>4.75</v>
      </c>
      <c r="E32" s="55" t="s">
        <v>108</v>
      </c>
      <c r="F32" s="16">
        <v>5</v>
      </c>
      <c r="G32" s="121" t="s">
        <v>111</v>
      </c>
      <c r="H32" s="134">
        <v>2.75</v>
      </c>
      <c r="I32" s="174" t="s">
        <v>225</v>
      </c>
      <c r="J32" s="20">
        <v>5</v>
      </c>
      <c r="K32" s="111">
        <v>4.75</v>
      </c>
      <c r="L32" s="20"/>
      <c r="M32" s="33">
        <f t="shared" si="3"/>
        <v>0</v>
      </c>
      <c r="N32" s="185" t="s">
        <v>280</v>
      </c>
      <c r="O32" s="128">
        <v>4</v>
      </c>
      <c r="P32" s="185" t="s">
        <v>266</v>
      </c>
      <c r="Q32" s="144">
        <v>4</v>
      </c>
      <c r="R32" s="33"/>
      <c r="S32" s="16"/>
      <c r="T32" s="64"/>
      <c r="U32" s="128"/>
      <c r="V32" s="148"/>
      <c r="W32" s="17"/>
      <c r="X32" s="33"/>
      <c r="Y32" s="16"/>
      <c r="Z32" s="68"/>
      <c r="AA32" s="128"/>
      <c r="AB32" s="113"/>
      <c r="AC32" s="20"/>
      <c r="AD32" s="20"/>
      <c r="AE32" s="33">
        <f t="shared" si="1"/>
        <v>0</v>
      </c>
    </row>
    <row r="33" spans="1:31" s="40" customFormat="1" x14ac:dyDescent="0.25">
      <c r="A33" s="31" t="s">
        <v>48</v>
      </c>
      <c r="B33" s="32">
        <v>0</v>
      </c>
      <c r="C33" s="19">
        <v>1</v>
      </c>
      <c r="D33" s="18">
        <v>2</v>
      </c>
      <c r="E33" s="55" t="s">
        <v>107</v>
      </c>
      <c r="F33" s="16">
        <v>2</v>
      </c>
      <c r="G33" s="121" t="s">
        <v>107</v>
      </c>
      <c r="H33" s="134">
        <v>2</v>
      </c>
      <c r="I33" s="174" t="s">
        <v>229</v>
      </c>
      <c r="J33" s="20">
        <v>2</v>
      </c>
      <c r="K33" s="111">
        <v>3.25</v>
      </c>
      <c r="L33" s="20"/>
      <c r="M33" s="33">
        <f t="shared" si="3"/>
        <v>0</v>
      </c>
      <c r="N33" s="49"/>
      <c r="O33" s="128"/>
      <c r="P33" s="131"/>
      <c r="Q33" s="144"/>
      <c r="R33" s="33"/>
      <c r="S33" s="16"/>
      <c r="T33" s="64"/>
      <c r="U33" s="128"/>
      <c r="V33" s="113"/>
      <c r="W33" s="17"/>
      <c r="X33" s="33"/>
      <c r="Y33" s="16"/>
      <c r="Z33" s="68"/>
      <c r="AA33" s="128"/>
      <c r="AB33" s="113"/>
      <c r="AC33" s="20"/>
      <c r="AD33" s="20"/>
      <c r="AE33" s="33">
        <f t="shared" si="1"/>
        <v>0</v>
      </c>
    </row>
    <row r="34" spans="1:31" s="40" customFormat="1" x14ac:dyDescent="0.25">
      <c r="A34" s="31" t="s">
        <v>30</v>
      </c>
      <c r="B34" s="32">
        <v>4.25</v>
      </c>
      <c r="C34" s="19">
        <v>0</v>
      </c>
      <c r="D34" s="18">
        <v>4.25</v>
      </c>
      <c r="E34" s="55" t="s">
        <v>108</v>
      </c>
      <c r="F34" s="16">
        <v>5</v>
      </c>
      <c r="G34" s="121" t="s">
        <v>114</v>
      </c>
      <c r="H34" s="134">
        <v>2</v>
      </c>
      <c r="I34" s="174" t="s">
        <v>225</v>
      </c>
      <c r="J34" s="20">
        <v>5</v>
      </c>
      <c r="K34" s="111">
        <v>4.75</v>
      </c>
      <c r="L34" s="20"/>
      <c r="M34" s="33">
        <f t="shared" si="3"/>
        <v>0</v>
      </c>
      <c r="N34" s="185" t="s">
        <v>282</v>
      </c>
      <c r="O34" s="128">
        <v>4</v>
      </c>
      <c r="P34" s="185" t="s">
        <v>261</v>
      </c>
      <c r="Q34" s="144">
        <v>2</v>
      </c>
      <c r="R34" s="33"/>
      <c r="S34" s="16"/>
      <c r="T34" s="64"/>
      <c r="U34" s="128"/>
      <c r="V34" s="113"/>
      <c r="W34" s="17"/>
      <c r="X34" s="33"/>
      <c r="Y34" s="16"/>
      <c r="Z34" s="68"/>
      <c r="AA34" s="128"/>
      <c r="AB34" s="113"/>
      <c r="AC34" s="20"/>
      <c r="AD34" s="20"/>
      <c r="AE34" s="33">
        <f t="shared" si="1"/>
        <v>0</v>
      </c>
    </row>
    <row r="35" spans="1:31" s="40" customFormat="1" x14ac:dyDescent="0.25">
      <c r="A35" s="31" t="s">
        <v>37</v>
      </c>
      <c r="B35" s="32">
        <v>2.75</v>
      </c>
      <c r="C35" s="19">
        <v>3.25</v>
      </c>
      <c r="D35" s="18">
        <v>5</v>
      </c>
      <c r="E35" s="55" t="s">
        <v>113</v>
      </c>
      <c r="F35" s="16">
        <v>2</v>
      </c>
      <c r="G35" s="121" t="s">
        <v>183</v>
      </c>
      <c r="H35" s="134">
        <v>2</v>
      </c>
      <c r="I35" s="174" t="s">
        <v>225</v>
      </c>
      <c r="J35" s="20">
        <v>5</v>
      </c>
      <c r="K35" s="111">
        <v>4.25</v>
      </c>
      <c r="L35" s="20"/>
      <c r="M35" s="33">
        <f t="shared" si="3"/>
        <v>0</v>
      </c>
      <c r="N35" s="185" t="s">
        <v>290</v>
      </c>
      <c r="O35" s="128">
        <v>3</v>
      </c>
      <c r="P35" s="185" t="s">
        <v>263</v>
      </c>
      <c r="Q35" s="144">
        <v>2</v>
      </c>
      <c r="R35" s="33"/>
      <c r="S35" s="16"/>
      <c r="T35" s="64"/>
      <c r="U35" s="128"/>
      <c r="V35" s="113"/>
      <c r="W35" s="17"/>
      <c r="X35" s="33"/>
      <c r="Y35" s="16"/>
      <c r="Z35" s="68"/>
      <c r="AA35" s="128"/>
      <c r="AB35" s="113"/>
      <c r="AC35" s="20"/>
      <c r="AD35" s="20"/>
      <c r="AE35" s="33">
        <f t="shared" si="1"/>
        <v>0</v>
      </c>
    </row>
    <row r="36" spans="1:31" s="40" customFormat="1" x14ac:dyDescent="0.25">
      <c r="A36" s="46" t="s">
        <v>64</v>
      </c>
      <c r="B36" s="109">
        <v>2</v>
      </c>
      <c r="C36" s="19">
        <v>2.75</v>
      </c>
      <c r="D36" s="18">
        <v>4</v>
      </c>
      <c r="E36" s="48" t="s">
        <v>107</v>
      </c>
      <c r="F36" s="16">
        <v>2</v>
      </c>
      <c r="G36" s="121" t="s">
        <v>112</v>
      </c>
      <c r="H36" s="134">
        <v>2</v>
      </c>
      <c r="I36" s="174" t="s">
        <v>238</v>
      </c>
      <c r="J36" s="20">
        <v>2</v>
      </c>
      <c r="K36" s="111">
        <v>3</v>
      </c>
      <c r="L36" s="20"/>
      <c r="M36" s="33">
        <f t="shared" ref="M36" si="4">(IF(SUM(B36:D36)/3 &gt;= 3, 1, 0) + COUNTIF(F36:J36,"&gt;=3")) * IF(AND(K36 &gt; 2, L36 &gt; 2), 1, 0)</f>
        <v>0</v>
      </c>
      <c r="N36" s="49"/>
      <c r="O36" s="128"/>
      <c r="P36" s="131"/>
      <c r="Q36" s="144"/>
      <c r="R36" s="33"/>
      <c r="S36" s="16"/>
      <c r="T36" s="64"/>
      <c r="U36" s="128"/>
      <c r="V36" s="148"/>
      <c r="W36" s="17"/>
      <c r="X36" s="33"/>
      <c r="Y36" s="16"/>
      <c r="Z36" s="68"/>
      <c r="AA36" s="128"/>
      <c r="AB36" s="113"/>
      <c r="AC36" s="20"/>
      <c r="AD36" s="20"/>
      <c r="AE36" s="33">
        <f t="shared" si="1"/>
        <v>0</v>
      </c>
    </row>
    <row r="37" spans="1:31" s="40" customFormat="1" ht="30" x14ac:dyDescent="0.25">
      <c r="A37" s="31" t="s">
        <v>184</v>
      </c>
      <c r="B37" s="38">
        <v>3.75</v>
      </c>
      <c r="C37" s="19">
        <v>4</v>
      </c>
      <c r="D37" s="18">
        <v>2.75</v>
      </c>
      <c r="E37" s="55" t="s">
        <v>113</v>
      </c>
      <c r="F37" s="16">
        <v>2</v>
      </c>
      <c r="G37" s="121" t="s">
        <v>111</v>
      </c>
      <c r="H37" s="134">
        <v>2.75</v>
      </c>
      <c r="I37" s="174" t="s">
        <v>225</v>
      </c>
      <c r="J37" s="20">
        <v>5</v>
      </c>
      <c r="K37" s="111">
        <v>5</v>
      </c>
      <c r="L37" s="20"/>
      <c r="M37" s="33">
        <f>(IF(SUM(B37:D37)/3 &gt;= 3, 1, 0) + COUNTIF(F37:J37,"&gt;=3")) * IF(AND(K37 &gt; 2, L37 &gt; 2), 1, 0)</f>
        <v>0</v>
      </c>
      <c r="N37" s="185" t="s">
        <v>279</v>
      </c>
      <c r="O37" s="128">
        <v>5</v>
      </c>
      <c r="P37" s="185" t="s">
        <v>251</v>
      </c>
      <c r="Q37" s="144">
        <v>4</v>
      </c>
      <c r="R37" s="33"/>
      <c r="S37" s="16"/>
      <c r="T37" s="64"/>
      <c r="U37" s="128"/>
      <c r="V37" s="113"/>
      <c r="W37" s="17"/>
      <c r="X37" s="33"/>
      <c r="Y37" s="16"/>
      <c r="Z37" s="68"/>
      <c r="AA37" s="128"/>
      <c r="AB37" s="113"/>
      <c r="AC37" s="20"/>
      <c r="AD37" s="20"/>
      <c r="AE37" s="33">
        <f t="shared" si="1"/>
        <v>0</v>
      </c>
    </row>
    <row r="38" spans="1:31" s="107" customFormat="1" hidden="1" x14ac:dyDescent="0.25">
      <c r="A38" s="94" t="s">
        <v>45</v>
      </c>
      <c r="B38" s="95">
        <v>0</v>
      </c>
      <c r="C38" s="96"/>
      <c r="D38" s="97"/>
      <c r="E38" s="98" t="s">
        <v>107</v>
      </c>
      <c r="F38" s="99">
        <v>2</v>
      </c>
      <c r="G38" s="114"/>
      <c r="H38" s="135"/>
      <c r="I38" s="173"/>
      <c r="J38" s="103"/>
      <c r="K38" s="100" t="s">
        <v>12</v>
      </c>
      <c r="L38" s="103"/>
      <c r="M38" s="101">
        <f>(IF(SUM(B38:D38)/3 &gt;= 3, 1, 0) + COUNTIF(F38:J38,"&gt;=3")) * IF(AND(K38 &gt; 2, L38 &gt; 2), 1, 0)</f>
        <v>0</v>
      </c>
      <c r="N38" s="102"/>
      <c r="O38" s="129"/>
      <c r="P38" s="132"/>
      <c r="Q38" s="145"/>
      <c r="R38" s="101"/>
      <c r="S38" s="99"/>
      <c r="T38" s="105"/>
      <c r="U38" s="129"/>
      <c r="V38" s="149"/>
      <c r="W38" s="104"/>
      <c r="X38" s="101"/>
      <c r="Y38" s="99"/>
      <c r="Z38" s="106"/>
      <c r="AA38" s="129"/>
      <c r="AB38" s="114"/>
      <c r="AC38" s="103"/>
      <c r="AD38" s="103"/>
      <c r="AE38" s="101">
        <f t="shared" si="1"/>
        <v>0</v>
      </c>
    </row>
    <row r="39" spans="1:31" s="107" customFormat="1" hidden="1" x14ac:dyDescent="0.25">
      <c r="A39" s="94" t="s">
        <v>46</v>
      </c>
      <c r="B39" s="95">
        <v>0</v>
      </c>
      <c r="C39" s="96"/>
      <c r="D39" s="97"/>
      <c r="E39" s="98" t="s">
        <v>107</v>
      </c>
      <c r="F39" s="99">
        <v>2</v>
      </c>
      <c r="G39" s="114"/>
      <c r="H39" s="135"/>
      <c r="I39" s="173"/>
      <c r="J39" s="103"/>
      <c r="K39" s="100" t="s">
        <v>12</v>
      </c>
      <c r="L39" s="103"/>
      <c r="M39" s="101">
        <f>(IF(SUM(B39:D39)/3 &gt;= 3, 1, 0) + COUNTIF(F39:J39,"&gt;=3")) * IF(AND(K39 &gt; 2, L39 &gt; 2), 1, 0)</f>
        <v>0</v>
      </c>
      <c r="N39" s="102"/>
      <c r="O39" s="129"/>
      <c r="P39" s="132"/>
      <c r="Q39" s="145"/>
      <c r="R39" s="101"/>
      <c r="S39" s="99"/>
      <c r="T39" s="105"/>
      <c r="U39" s="129"/>
      <c r="V39" s="149"/>
      <c r="W39" s="104"/>
      <c r="X39" s="101"/>
      <c r="Y39" s="99"/>
      <c r="Z39" s="106"/>
      <c r="AA39" s="129"/>
      <c r="AB39" s="114"/>
      <c r="AC39" s="103"/>
      <c r="AD39" s="103"/>
      <c r="AE39" s="101">
        <f t="shared" si="1"/>
        <v>0</v>
      </c>
    </row>
    <row r="40" spans="1:31" s="40" customFormat="1" x14ac:dyDescent="0.25">
      <c r="A40" s="46" t="s">
        <v>65</v>
      </c>
      <c r="B40" s="109">
        <v>0.75</v>
      </c>
      <c r="C40" s="19">
        <v>0</v>
      </c>
      <c r="D40" s="18">
        <v>2.25</v>
      </c>
      <c r="E40" s="48" t="s">
        <v>107</v>
      </c>
      <c r="F40" s="16">
        <v>2</v>
      </c>
      <c r="G40" s="121" t="s">
        <v>114</v>
      </c>
      <c r="H40" s="134">
        <v>2</v>
      </c>
      <c r="I40" s="174" t="s">
        <v>225</v>
      </c>
      <c r="J40" s="20">
        <v>5</v>
      </c>
      <c r="K40" s="111">
        <v>4.75</v>
      </c>
      <c r="L40" s="20"/>
      <c r="M40" s="33">
        <f t="shared" ref="M40" si="5">(IF(SUM(B40:D40)/3 &gt;= 3, 1, 0) + COUNTIF(F40:J40,"&gt;=3")) * IF(AND(K40 &gt; 2, L40 &gt; 2), 1, 0)</f>
        <v>0</v>
      </c>
      <c r="N40" s="49"/>
      <c r="O40" s="128"/>
      <c r="P40" s="131"/>
      <c r="Q40" s="144"/>
      <c r="R40" s="33"/>
      <c r="S40" s="16"/>
      <c r="T40" s="64"/>
      <c r="U40" s="128"/>
      <c r="V40" s="148"/>
      <c r="W40" s="17"/>
      <c r="X40" s="33"/>
      <c r="Y40" s="16"/>
      <c r="Z40" s="68"/>
      <c r="AA40" s="128"/>
      <c r="AB40" s="113"/>
      <c r="AC40" s="20"/>
      <c r="AD40" s="20"/>
      <c r="AE40" s="33">
        <f t="shared" si="1"/>
        <v>0</v>
      </c>
    </row>
    <row r="41" spans="1:31" s="40" customFormat="1" x14ac:dyDescent="0.25">
      <c r="A41" s="31" t="s">
        <v>24</v>
      </c>
      <c r="B41" s="32">
        <v>5</v>
      </c>
      <c r="C41" s="19">
        <v>5</v>
      </c>
      <c r="D41" s="18">
        <v>3.25</v>
      </c>
      <c r="E41" s="55" t="s">
        <v>108</v>
      </c>
      <c r="F41" s="16">
        <v>5</v>
      </c>
      <c r="G41" s="121" t="s">
        <v>111</v>
      </c>
      <c r="H41" s="134">
        <v>3</v>
      </c>
      <c r="I41" s="174" t="s">
        <v>230</v>
      </c>
      <c r="J41" s="20">
        <v>3</v>
      </c>
      <c r="K41" s="111">
        <v>5</v>
      </c>
      <c r="L41" s="20"/>
      <c r="M41" s="33">
        <f t="shared" ref="M41:M49" si="6">(IF(SUM(B41:D41)/3 &gt;= 3, 1, 0) + COUNTIF(F41:J41,"&gt;=3")) * IF(AND(K41 &gt; 2, L41 &gt; 2), 1, 0)</f>
        <v>0</v>
      </c>
      <c r="N41" s="185" t="s">
        <v>286</v>
      </c>
      <c r="O41" s="128">
        <v>3</v>
      </c>
      <c r="P41" s="185" t="s">
        <v>264</v>
      </c>
      <c r="Q41" s="144">
        <v>2</v>
      </c>
      <c r="R41" s="33"/>
      <c r="S41" s="16"/>
      <c r="T41" s="64"/>
      <c r="U41" s="128"/>
      <c r="V41" s="148"/>
      <c r="W41" s="17"/>
      <c r="X41" s="33"/>
      <c r="Y41" s="16"/>
      <c r="Z41" s="68"/>
      <c r="AA41" s="128"/>
      <c r="AB41" s="113"/>
      <c r="AC41" s="20"/>
      <c r="AD41" s="20"/>
      <c r="AE41" s="33">
        <f t="shared" si="1"/>
        <v>0</v>
      </c>
    </row>
    <row r="42" spans="1:31" s="40" customFormat="1" ht="15.75" thickBot="1" x14ac:dyDescent="0.3">
      <c r="A42" s="31" t="s">
        <v>42</v>
      </c>
      <c r="B42" s="32">
        <v>1</v>
      </c>
      <c r="C42" s="19">
        <v>2.75</v>
      </c>
      <c r="D42" s="18">
        <v>2</v>
      </c>
      <c r="E42" s="55" t="s">
        <v>122</v>
      </c>
      <c r="F42" s="16">
        <v>2</v>
      </c>
      <c r="G42" s="121" t="s">
        <v>114</v>
      </c>
      <c r="H42" s="134">
        <v>2</v>
      </c>
      <c r="I42" s="174" t="s">
        <v>239</v>
      </c>
      <c r="J42" s="20">
        <v>2</v>
      </c>
      <c r="K42" s="111">
        <v>4.25</v>
      </c>
      <c r="L42" s="20"/>
      <c r="M42" s="33">
        <f t="shared" si="6"/>
        <v>0</v>
      </c>
      <c r="N42" s="49"/>
      <c r="O42" s="128"/>
      <c r="P42" s="131"/>
      <c r="Q42" s="144"/>
      <c r="R42" s="33"/>
      <c r="S42" s="16"/>
      <c r="T42" s="64"/>
      <c r="U42" s="128"/>
      <c r="V42" s="113"/>
      <c r="W42" s="17"/>
      <c r="X42" s="33"/>
      <c r="Y42" s="16"/>
      <c r="Z42" s="68"/>
      <c r="AA42" s="128"/>
      <c r="AB42" s="113"/>
      <c r="AC42" s="20"/>
      <c r="AD42" s="20"/>
      <c r="AE42" s="33">
        <f t="shared" si="1"/>
        <v>0</v>
      </c>
    </row>
    <row r="43" spans="1:31" s="40" customFormat="1" hidden="1" x14ac:dyDescent="0.25">
      <c r="A43" s="31"/>
      <c r="B43" s="32"/>
      <c r="C43" s="19"/>
      <c r="D43" s="18"/>
      <c r="E43" s="56"/>
      <c r="F43" s="16"/>
      <c r="G43" s="113"/>
      <c r="H43" s="134"/>
      <c r="I43" s="113"/>
      <c r="J43" s="20"/>
      <c r="K43" s="111"/>
      <c r="L43" s="20"/>
      <c r="M43" s="33">
        <f t="shared" si="6"/>
        <v>0</v>
      </c>
      <c r="N43" s="49"/>
      <c r="O43" s="128"/>
      <c r="P43" s="131"/>
      <c r="Q43" s="144"/>
      <c r="R43" s="33"/>
      <c r="S43" s="16"/>
      <c r="T43" s="64"/>
      <c r="U43" s="128"/>
      <c r="V43" s="113"/>
      <c r="W43" s="17"/>
      <c r="X43" s="33"/>
      <c r="Y43" s="16"/>
      <c r="Z43" s="68"/>
      <c r="AA43" s="128"/>
      <c r="AB43" s="113"/>
      <c r="AC43" s="20"/>
      <c r="AD43" s="20"/>
      <c r="AE43" s="33">
        <f t="shared" si="1"/>
        <v>0</v>
      </c>
    </row>
    <row r="44" spans="1:31" s="40" customFormat="1" hidden="1" x14ac:dyDescent="0.25">
      <c r="A44" s="31"/>
      <c r="B44" s="32"/>
      <c r="C44" s="19"/>
      <c r="D44" s="18"/>
      <c r="E44" s="56"/>
      <c r="F44" s="16"/>
      <c r="G44" s="113"/>
      <c r="H44" s="134"/>
      <c r="I44" s="113"/>
      <c r="J44" s="20"/>
      <c r="K44" s="111"/>
      <c r="L44" s="20"/>
      <c r="M44" s="33">
        <f t="shared" si="6"/>
        <v>0</v>
      </c>
      <c r="N44" s="49"/>
      <c r="O44" s="128"/>
      <c r="P44" s="131"/>
      <c r="Q44" s="144"/>
      <c r="R44" s="33"/>
      <c r="S44" s="16"/>
      <c r="T44" s="64"/>
      <c r="U44" s="128"/>
      <c r="V44" s="113"/>
      <c r="W44" s="17"/>
      <c r="X44" s="33"/>
      <c r="Y44" s="16"/>
      <c r="Z44" s="68"/>
      <c r="AA44" s="128"/>
      <c r="AB44" s="113"/>
      <c r="AC44" s="20"/>
      <c r="AD44" s="20"/>
      <c r="AE44" s="33">
        <f t="shared" si="1"/>
        <v>0</v>
      </c>
    </row>
    <row r="45" spans="1:31" s="40" customFormat="1" hidden="1" x14ac:dyDescent="0.25">
      <c r="A45" s="31"/>
      <c r="B45" s="32"/>
      <c r="C45" s="19"/>
      <c r="D45" s="18"/>
      <c r="E45" s="56"/>
      <c r="F45" s="16"/>
      <c r="G45" s="113"/>
      <c r="H45" s="134"/>
      <c r="I45" s="113"/>
      <c r="J45" s="20"/>
      <c r="K45" s="111"/>
      <c r="L45" s="20"/>
      <c r="M45" s="33">
        <f t="shared" si="6"/>
        <v>0</v>
      </c>
      <c r="N45" s="49"/>
      <c r="O45" s="128"/>
      <c r="P45" s="131"/>
      <c r="Q45" s="144"/>
      <c r="R45" s="33"/>
      <c r="S45" s="16"/>
      <c r="T45" s="64"/>
      <c r="U45" s="128"/>
      <c r="V45" s="113"/>
      <c r="W45" s="17"/>
      <c r="X45" s="33"/>
      <c r="Y45" s="16"/>
      <c r="Z45" s="68"/>
      <c r="AA45" s="128"/>
      <c r="AB45" s="113"/>
      <c r="AC45" s="20"/>
      <c r="AD45" s="20"/>
      <c r="AE45" s="33">
        <f t="shared" si="1"/>
        <v>0</v>
      </c>
    </row>
    <row r="46" spans="1:31" s="40" customFormat="1" hidden="1" x14ac:dyDescent="0.25">
      <c r="A46" s="31"/>
      <c r="B46" s="32"/>
      <c r="C46" s="19"/>
      <c r="D46" s="18"/>
      <c r="E46" s="56"/>
      <c r="F46" s="16"/>
      <c r="G46" s="113"/>
      <c r="H46" s="134"/>
      <c r="I46" s="113"/>
      <c r="J46" s="20"/>
      <c r="K46" s="111"/>
      <c r="L46" s="20"/>
      <c r="M46" s="33">
        <f t="shared" si="6"/>
        <v>0</v>
      </c>
      <c r="N46" s="49"/>
      <c r="O46" s="128"/>
      <c r="P46" s="131"/>
      <c r="Q46" s="144"/>
      <c r="R46" s="33"/>
      <c r="S46" s="16"/>
      <c r="T46" s="64"/>
      <c r="U46" s="128"/>
      <c r="V46" s="113"/>
      <c r="W46" s="17"/>
      <c r="X46" s="33"/>
      <c r="Y46" s="16"/>
      <c r="Z46" s="68"/>
      <c r="AA46" s="128"/>
      <c r="AB46" s="113"/>
      <c r="AC46" s="20"/>
      <c r="AD46" s="20"/>
      <c r="AE46" s="33">
        <f t="shared" si="1"/>
        <v>0</v>
      </c>
    </row>
    <row r="47" spans="1:31" s="40" customFormat="1" hidden="1" x14ac:dyDescent="0.25">
      <c r="A47" s="31"/>
      <c r="B47" s="32"/>
      <c r="C47" s="19"/>
      <c r="D47" s="18"/>
      <c r="E47" s="56"/>
      <c r="F47" s="16"/>
      <c r="G47" s="113"/>
      <c r="H47" s="134"/>
      <c r="I47" s="113"/>
      <c r="J47" s="20"/>
      <c r="K47" s="111"/>
      <c r="L47" s="20"/>
      <c r="M47" s="33">
        <f t="shared" si="6"/>
        <v>0</v>
      </c>
      <c r="N47" s="49"/>
      <c r="O47" s="128"/>
      <c r="P47" s="131"/>
      <c r="Q47" s="144"/>
      <c r="R47" s="33"/>
      <c r="S47" s="16"/>
      <c r="T47" s="64"/>
      <c r="U47" s="128"/>
      <c r="V47" s="113"/>
      <c r="W47" s="17"/>
      <c r="X47" s="33"/>
      <c r="Y47" s="16"/>
      <c r="Z47" s="68"/>
      <c r="AA47" s="128"/>
      <c r="AB47" s="113"/>
      <c r="AC47" s="20"/>
      <c r="AD47" s="20"/>
      <c r="AE47" s="33">
        <f t="shared" si="1"/>
        <v>0</v>
      </c>
    </row>
    <row r="48" spans="1:31" s="40" customFormat="1" hidden="1" x14ac:dyDescent="0.25">
      <c r="A48" s="31"/>
      <c r="B48" s="32"/>
      <c r="C48" s="19"/>
      <c r="D48" s="18"/>
      <c r="E48" s="56"/>
      <c r="F48" s="16"/>
      <c r="G48" s="113"/>
      <c r="H48" s="134"/>
      <c r="I48" s="113"/>
      <c r="J48" s="20"/>
      <c r="K48" s="111"/>
      <c r="L48" s="20"/>
      <c r="M48" s="33">
        <f t="shared" si="6"/>
        <v>0</v>
      </c>
      <c r="N48" s="49"/>
      <c r="O48" s="128"/>
      <c r="P48" s="131"/>
      <c r="Q48" s="144"/>
      <c r="R48" s="33"/>
      <c r="S48" s="16"/>
      <c r="T48" s="64"/>
      <c r="U48" s="128"/>
      <c r="V48" s="113"/>
      <c r="W48" s="17"/>
      <c r="X48" s="33"/>
      <c r="Y48" s="16"/>
      <c r="Z48" s="68"/>
      <c r="AA48" s="128"/>
      <c r="AB48" s="113"/>
      <c r="AC48" s="20"/>
      <c r="AD48" s="20"/>
      <c r="AE48" s="33">
        <f t="shared" si="1"/>
        <v>0</v>
      </c>
    </row>
    <row r="49" spans="1:31" s="40" customFormat="1" ht="15.75" hidden="1" thickBot="1" x14ac:dyDescent="0.3">
      <c r="A49" s="35"/>
      <c r="B49" s="36"/>
      <c r="C49" s="25"/>
      <c r="D49" s="24"/>
      <c r="E49" s="57"/>
      <c r="F49" s="22"/>
      <c r="G49" s="115"/>
      <c r="H49" s="136"/>
      <c r="I49" s="115"/>
      <c r="J49" s="26"/>
      <c r="K49" s="21"/>
      <c r="L49" s="26"/>
      <c r="M49" s="37">
        <f t="shared" si="6"/>
        <v>0</v>
      </c>
      <c r="N49" s="50"/>
      <c r="O49" s="130"/>
      <c r="P49" s="142"/>
      <c r="Q49" s="146"/>
      <c r="R49" s="37"/>
      <c r="S49" s="22"/>
      <c r="T49" s="90"/>
      <c r="U49" s="22"/>
      <c r="V49" s="115"/>
      <c r="W49" s="23"/>
      <c r="X49" s="37"/>
      <c r="Y49" s="22"/>
      <c r="Z49" s="70"/>
      <c r="AA49" s="130"/>
      <c r="AB49" s="115"/>
      <c r="AC49" s="26"/>
      <c r="AD49" s="26"/>
      <c r="AE49" s="37">
        <f t="shared" si="1"/>
        <v>0</v>
      </c>
    </row>
    <row r="50" spans="1:31" ht="15.75" x14ac:dyDescent="0.25">
      <c r="A50" s="8" t="s">
        <v>15</v>
      </c>
      <c r="B50" s="1">
        <f>COUNTIF(B8:B49, "&gt;2.5")</f>
        <v>18</v>
      </c>
      <c r="C50" s="2">
        <f>COUNTIF(C8:C49, "&gt;2.5")</f>
        <v>18</v>
      </c>
      <c r="D50" s="2">
        <f>COUNTIF(D8:D49, "&gt;2.5")</f>
        <v>19</v>
      </c>
      <c r="E50" s="1"/>
      <c r="F50" s="2">
        <f>COUNTIF(F8:F49, "&gt;2.5")</f>
        <v>15</v>
      </c>
      <c r="G50" s="2"/>
      <c r="H50" s="2">
        <f>COUNTIF(H8:H49, "&gt;2.5")</f>
        <v>5</v>
      </c>
      <c r="I50" s="2"/>
      <c r="J50" s="2">
        <f>COUNTIF(J8:J49, "&gt;2.5")</f>
        <v>16</v>
      </c>
      <c r="K50" s="1">
        <f>COUNTIF(K8:K49, "&gt;2.5")</f>
        <v>29</v>
      </c>
      <c r="L50" s="3">
        <f>COUNTIF(L8:L49, "&gt;2.5")</f>
        <v>0</v>
      </c>
      <c r="M50" s="3">
        <f>COUNTIF(M8:M49, "&gt;1")</f>
        <v>0</v>
      </c>
      <c r="N50" s="1"/>
      <c r="O50" s="2">
        <f>COUNTIF(O8:O49, "&gt;2.5")</f>
        <v>11</v>
      </c>
      <c r="P50" s="2"/>
      <c r="Q50" s="3">
        <f t="shared" ref="Q50:AE50" si="7">COUNTIF(Q8:Q49, "&gt;2.5")</f>
        <v>6</v>
      </c>
      <c r="R50" s="2">
        <f t="shared" si="7"/>
        <v>0</v>
      </c>
      <c r="S50" s="1">
        <f>COUNTIF(S8:S49, "&gt;8")</f>
        <v>0</v>
      </c>
      <c r="T50" s="2"/>
      <c r="U50" s="2">
        <f t="shared" si="7"/>
        <v>0</v>
      </c>
      <c r="V50" s="2"/>
      <c r="W50" s="2">
        <f t="shared" si="7"/>
        <v>0</v>
      </c>
      <c r="X50" s="4">
        <f>COUNTIF(X8:X49, "&gt;2.5")</f>
        <v>0</v>
      </c>
      <c r="Y50" s="1">
        <f t="shared" si="7"/>
        <v>0</v>
      </c>
      <c r="Z50" s="2"/>
      <c r="AA50" s="2">
        <f t="shared" si="7"/>
        <v>0</v>
      </c>
      <c r="AB50" s="2"/>
      <c r="AC50" s="2">
        <f t="shared" si="7"/>
        <v>0</v>
      </c>
      <c r="AD50" s="4"/>
      <c r="AE50" s="4">
        <f t="shared" si="7"/>
        <v>0</v>
      </c>
    </row>
  </sheetData>
  <sortState ref="A10:D42">
    <sortCondition ref="A8:A42"/>
  </sortState>
  <mergeCells count="22">
    <mergeCell ref="H6:H7"/>
    <mergeCell ref="J6:J7"/>
    <mergeCell ref="K6:K7"/>
    <mergeCell ref="L6:L7"/>
    <mergeCell ref="G6:G7"/>
    <mergeCell ref="I6:I7"/>
    <mergeCell ref="A5:A7"/>
    <mergeCell ref="E6:E7"/>
    <mergeCell ref="E5:J5"/>
    <mergeCell ref="B2:AE2"/>
    <mergeCell ref="B3:AE3"/>
    <mergeCell ref="AE5:AE7"/>
    <mergeCell ref="M6:R6"/>
    <mergeCell ref="S6:X6"/>
    <mergeCell ref="Y6:AD6"/>
    <mergeCell ref="M5:AD5"/>
    <mergeCell ref="B5:D5"/>
    <mergeCell ref="K5:L5"/>
    <mergeCell ref="B6:B7"/>
    <mergeCell ref="C6:C7"/>
    <mergeCell ref="D6:D7"/>
    <mergeCell ref="F6:F7"/>
  </mergeCells>
  <conditionalFormatting sqref="F8:F49 H8:H49 J8:J49 K8:L49 O8:O49 Q8:Q49 R8:R49 U8:U49 W8:W49 X8:X49 AA8:AA49 AC8:AC49 AD8:AD49 AE8:AE49">
    <cfRule type="colorScale" priority="26">
      <colorScale>
        <cfvo type="num" val="2"/>
        <cfvo type="num" val="3"/>
        <cfvo type="num" val="5"/>
        <color rgb="FFF8696B"/>
        <color rgb="FFFFEB84"/>
        <color rgb="FF63BE7B"/>
      </colorScale>
    </cfRule>
  </conditionalFormatting>
  <conditionalFormatting sqref="B8:D49">
    <cfRule type="colorScale" priority="25">
      <colorScale>
        <cfvo type="num" val="0"/>
        <cfvo type="num" val="3.5"/>
        <cfvo type="num" val="5"/>
        <color rgb="FFF8696B"/>
        <color rgb="FFFFEB84"/>
        <color rgb="FF63BE7B"/>
      </colorScale>
    </cfRule>
  </conditionalFormatting>
  <conditionalFormatting sqref="M8:M49">
    <cfRule type="iconSet" priority="54">
      <iconSet iconSet="3Symbols" showValue="0">
        <cfvo type="percent" val="0"/>
        <cfvo type="num" val="1"/>
        <cfvo type="num" val="2"/>
      </iconSet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E55"/>
  <sheetViews>
    <sheetView topLeftCell="A7" zoomScaleNormal="100" workbookViewId="0">
      <pane xSplit="1" topLeftCell="B1" activePane="topRight" state="frozen"/>
      <selection pane="topRight" activeCell="A30" sqref="A30"/>
    </sheetView>
  </sheetViews>
  <sheetFormatPr defaultColWidth="9.140625" defaultRowHeight="15" x14ac:dyDescent="0.25"/>
  <cols>
    <col min="1" max="1" width="40.7109375" style="40" customWidth="1"/>
    <col min="2" max="4" width="9.28515625" style="40" customWidth="1"/>
    <col min="5" max="5" width="15" style="40" hidden="1" customWidth="1"/>
    <col min="6" max="6" width="9.28515625" style="40" customWidth="1"/>
    <col min="7" max="7" width="15" style="40" bestFit="1" customWidth="1"/>
    <col min="8" max="8" width="9.28515625" style="40" customWidth="1"/>
    <col min="9" max="9" width="15" style="40" bestFit="1" customWidth="1"/>
    <col min="10" max="12" width="9.28515625" style="40" customWidth="1"/>
    <col min="13" max="13" width="9.7109375" style="40" customWidth="1"/>
    <col min="14" max="14" width="15" style="40" bestFit="1" customWidth="1"/>
    <col min="15" max="15" width="8.140625" style="40" customWidth="1"/>
    <col min="16" max="16" width="14" style="40" customWidth="1"/>
    <col min="17" max="19" width="9.28515625" style="40" customWidth="1"/>
    <col min="20" max="20" width="15" style="40" hidden="1" customWidth="1"/>
    <col min="21" max="21" width="9.28515625" style="40" customWidth="1"/>
    <col min="22" max="22" width="15" style="40" hidden="1" customWidth="1"/>
    <col min="23" max="25" width="9.28515625" style="40" customWidth="1"/>
    <col min="26" max="26" width="14" style="40" hidden="1" customWidth="1"/>
    <col min="27" max="27" width="9.28515625" style="40" customWidth="1"/>
    <col min="28" max="28" width="14" style="40" hidden="1" customWidth="1"/>
    <col min="29" max="31" width="9.28515625" style="40" customWidth="1"/>
    <col min="32" max="16384" width="9.140625" style="40"/>
  </cols>
  <sheetData>
    <row r="2" spans="1:31" ht="18.75" x14ac:dyDescent="0.25">
      <c r="B2" s="212" t="s">
        <v>247</v>
      </c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</row>
    <row r="3" spans="1:31" ht="18.75" x14ac:dyDescent="0.25">
      <c r="B3" s="212" t="s">
        <v>248</v>
      </c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/>
      <c r="AD3" s="212"/>
      <c r="AE3" s="212"/>
    </row>
    <row r="4" spans="1:31" ht="15.75" thickBot="1" x14ac:dyDescent="0.3"/>
    <row r="5" spans="1:31" ht="16.5" thickBot="1" x14ac:dyDescent="0.3">
      <c r="A5" s="188" t="s">
        <v>0</v>
      </c>
      <c r="B5" s="191" t="s">
        <v>1</v>
      </c>
      <c r="C5" s="192"/>
      <c r="D5" s="193"/>
      <c r="E5" s="194" t="s">
        <v>5</v>
      </c>
      <c r="F5" s="195"/>
      <c r="G5" s="195"/>
      <c r="H5" s="195"/>
      <c r="I5" s="195"/>
      <c r="J5" s="196"/>
      <c r="K5" s="191" t="s">
        <v>6</v>
      </c>
      <c r="L5" s="193"/>
      <c r="M5" s="194" t="s">
        <v>17</v>
      </c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6"/>
      <c r="AE5" s="188" t="s">
        <v>11</v>
      </c>
    </row>
    <row r="6" spans="1:31" ht="16.5" thickBot="1" x14ac:dyDescent="0.3">
      <c r="A6" s="189"/>
      <c r="B6" s="197" t="s">
        <v>2</v>
      </c>
      <c r="C6" s="199" t="s">
        <v>3</v>
      </c>
      <c r="D6" s="204" t="s">
        <v>4</v>
      </c>
      <c r="E6" s="214" t="s">
        <v>116</v>
      </c>
      <c r="F6" s="206" t="s">
        <v>2</v>
      </c>
      <c r="G6" s="216" t="s">
        <v>116</v>
      </c>
      <c r="H6" s="206" t="s">
        <v>3</v>
      </c>
      <c r="I6" s="216" t="s">
        <v>116</v>
      </c>
      <c r="J6" s="204" t="s">
        <v>4</v>
      </c>
      <c r="K6" s="208" t="s">
        <v>2</v>
      </c>
      <c r="L6" s="210" t="s">
        <v>3</v>
      </c>
      <c r="M6" s="201" t="s">
        <v>7</v>
      </c>
      <c r="N6" s="202"/>
      <c r="O6" s="202"/>
      <c r="P6" s="202"/>
      <c r="Q6" s="202"/>
      <c r="R6" s="203"/>
      <c r="S6" s="201" t="s">
        <v>8</v>
      </c>
      <c r="T6" s="202"/>
      <c r="U6" s="202"/>
      <c r="V6" s="202"/>
      <c r="W6" s="202"/>
      <c r="X6" s="203"/>
      <c r="Y6" s="201" t="s">
        <v>9</v>
      </c>
      <c r="Z6" s="202"/>
      <c r="AA6" s="202"/>
      <c r="AB6" s="202"/>
      <c r="AC6" s="202"/>
      <c r="AD6" s="203"/>
      <c r="AE6" s="189"/>
    </row>
    <row r="7" spans="1:31" ht="16.5" thickBot="1" x14ac:dyDescent="0.3">
      <c r="A7" s="190"/>
      <c r="B7" s="198"/>
      <c r="C7" s="200"/>
      <c r="D7" s="205"/>
      <c r="E7" s="215"/>
      <c r="F7" s="207"/>
      <c r="G7" s="217"/>
      <c r="H7" s="207"/>
      <c r="I7" s="217"/>
      <c r="J7" s="205"/>
      <c r="K7" s="209"/>
      <c r="L7" s="211"/>
      <c r="M7" s="91" t="s">
        <v>16</v>
      </c>
      <c r="N7" s="62" t="s">
        <v>116</v>
      </c>
      <c r="O7" s="93" t="s">
        <v>2</v>
      </c>
      <c r="P7" s="86" t="s">
        <v>116</v>
      </c>
      <c r="Q7" s="7" t="s">
        <v>3</v>
      </c>
      <c r="R7" s="5" t="s">
        <v>11</v>
      </c>
      <c r="S7" s="89" t="s">
        <v>10</v>
      </c>
      <c r="T7" s="86" t="s">
        <v>116</v>
      </c>
      <c r="U7" s="88" t="s">
        <v>2</v>
      </c>
      <c r="V7" s="86" t="s">
        <v>116</v>
      </c>
      <c r="W7" s="61" t="s">
        <v>3</v>
      </c>
      <c r="X7" s="6" t="s">
        <v>11</v>
      </c>
      <c r="Y7" s="89" t="s">
        <v>10</v>
      </c>
      <c r="Z7" s="86" t="s">
        <v>116</v>
      </c>
      <c r="AA7" s="88" t="s">
        <v>2</v>
      </c>
      <c r="AB7" s="86" t="s">
        <v>116</v>
      </c>
      <c r="AC7" s="61" t="s">
        <v>3</v>
      </c>
      <c r="AD7" s="5" t="s">
        <v>11</v>
      </c>
      <c r="AE7" s="213"/>
    </row>
    <row r="8" spans="1:31" ht="15.75" customHeight="1" x14ac:dyDescent="0.25">
      <c r="A8" s="58" t="s">
        <v>150</v>
      </c>
      <c r="B8" s="28">
        <v>2</v>
      </c>
      <c r="C8" s="29">
        <v>2</v>
      </c>
      <c r="D8" s="12"/>
      <c r="E8" s="72" t="s">
        <v>108</v>
      </c>
      <c r="F8" s="10">
        <v>5</v>
      </c>
      <c r="G8" s="120" t="s">
        <v>187</v>
      </c>
      <c r="H8" s="10">
        <v>2</v>
      </c>
      <c r="I8" s="174" t="s">
        <v>209</v>
      </c>
      <c r="J8" s="14">
        <v>2</v>
      </c>
      <c r="K8" s="9">
        <v>4</v>
      </c>
      <c r="L8" s="12"/>
      <c r="M8" s="30">
        <f t="shared" ref="M8:M53" si="0">(IF(SUM(B8:D8)/3 &gt;= 3, 1, 0) + COUNTIF(F8:J8,"&gt;=3")) * IF(AND(K8 &gt; 2, L8 &gt; 2), 1, 0)</f>
        <v>0</v>
      </c>
      <c r="N8" s="60"/>
      <c r="O8" s="182"/>
      <c r="P8" s="60"/>
      <c r="Q8" s="14"/>
      <c r="R8" s="11"/>
      <c r="S8" s="9"/>
      <c r="T8" s="60"/>
      <c r="U8" s="10"/>
      <c r="V8" s="67"/>
      <c r="W8" s="14"/>
      <c r="X8" s="11"/>
      <c r="Y8" s="9"/>
      <c r="Z8" s="67"/>
      <c r="AA8" s="10"/>
      <c r="AB8" s="67"/>
      <c r="AC8" s="14"/>
      <c r="AD8" s="14"/>
      <c r="AE8" s="30">
        <f>MAX(R8:R8, X8:X8, AD8:AD8)</f>
        <v>0</v>
      </c>
    </row>
    <row r="9" spans="1:31" x14ac:dyDescent="0.25">
      <c r="A9" s="123" t="s">
        <v>91</v>
      </c>
      <c r="B9" s="109">
        <v>2</v>
      </c>
      <c r="C9" s="19">
        <v>5</v>
      </c>
      <c r="D9" s="18">
        <v>5</v>
      </c>
      <c r="E9" s="48" t="s">
        <v>108</v>
      </c>
      <c r="F9" s="16">
        <v>5</v>
      </c>
      <c r="G9" s="121" t="s">
        <v>188</v>
      </c>
      <c r="H9" s="16">
        <v>2</v>
      </c>
      <c r="I9" s="174" t="s">
        <v>217</v>
      </c>
      <c r="J9" s="20">
        <v>2</v>
      </c>
      <c r="K9" s="111">
        <v>4.75</v>
      </c>
      <c r="L9" s="18"/>
      <c r="M9" s="33">
        <f>(IF(SUM(B9:D9)/3 &gt;= 3, 1, 0) + COUNTIF(F9:J9,"&gt;=3")) * IF(AND(K9 &gt; 2, L9 &gt; 2), 1, 0)</f>
        <v>0</v>
      </c>
      <c r="N9" s="185" t="s">
        <v>280</v>
      </c>
      <c r="O9" s="183">
        <v>4</v>
      </c>
      <c r="P9" s="48" t="s">
        <v>265</v>
      </c>
      <c r="Q9" s="20">
        <v>2</v>
      </c>
      <c r="R9" s="17"/>
      <c r="S9" s="111"/>
      <c r="T9" s="64"/>
      <c r="U9" s="16"/>
      <c r="V9" s="68"/>
      <c r="W9" s="20"/>
      <c r="X9" s="17"/>
      <c r="Y9" s="111"/>
      <c r="Z9" s="68"/>
      <c r="AA9" s="16"/>
      <c r="AB9" s="68"/>
      <c r="AC9" s="20"/>
      <c r="AD9" s="20"/>
      <c r="AE9" s="33">
        <f>MAX(R9:R9, X9:X9, AD9:AD9)</f>
        <v>0</v>
      </c>
    </row>
    <row r="10" spans="1:31" x14ac:dyDescent="0.25">
      <c r="A10" s="31" t="s">
        <v>93</v>
      </c>
      <c r="B10" s="32" t="s">
        <v>12</v>
      </c>
      <c r="C10" s="19">
        <v>4</v>
      </c>
      <c r="D10" s="18"/>
      <c r="E10" s="48" t="s">
        <v>108</v>
      </c>
      <c r="F10" s="16">
        <v>5</v>
      </c>
      <c r="G10" s="113" t="s">
        <v>12</v>
      </c>
      <c r="H10" s="16"/>
      <c r="I10" s="177" t="s">
        <v>12</v>
      </c>
      <c r="J10" s="20"/>
      <c r="K10" s="15">
        <v>3.75</v>
      </c>
      <c r="L10" s="18"/>
      <c r="M10" s="33">
        <f>(IF(SUM(B10:D10)/3 &gt;= 3, 1, 0) + COUNTIF(F10:J10,"&gt;=3")) * IF(AND(K10 &gt; 2, L10 &gt; 2), 1, 0)</f>
        <v>0</v>
      </c>
      <c r="N10" s="49"/>
      <c r="O10" s="183"/>
      <c r="P10" s="49"/>
      <c r="Q10" s="20"/>
      <c r="R10" s="17"/>
      <c r="S10" s="15"/>
      <c r="T10" s="64"/>
      <c r="U10" s="16"/>
      <c r="V10" s="69"/>
      <c r="W10" s="20"/>
      <c r="X10" s="17"/>
      <c r="Y10" s="15"/>
      <c r="Z10" s="71"/>
      <c r="AA10" s="16"/>
      <c r="AB10" s="71"/>
      <c r="AC10" s="20"/>
      <c r="AD10" s="20"/>
      <c r="AE10" s="33">
        <f>MAX(R10:R10, X10:X10, AD10:AD10)</f>
        <v>0</v>
      </c>
    </row>
    <row r="11" spans="1:31" x14ac:dyDescent="0.25">
      <c r="A11" s="123" t="s">
        <v>151</v>
      </c>
      <c r="B11" s="32"/>
      <c r="C11" s="19">
        <v>0</v>
      </c>
      <c r="D11" s="18">
        <v>2</v>
      </c>
      <c r="E11" s="56" t="s">
        <v>113</v>
      </c>
      <c r="F11" s="16">
        <v>2</v>
      </c>
      <c r="G11" s="119" t="s">
        <v>200</v>
      </c>
      <c r="H11" s="16">
        <v>2</v>
      </c>
      <c r="I11" s="113" t="s">
        <v>12</v>
      </c>
      <c r="J11" s="20"/>
      <c r="K11" s="15">
        <v>4</v>
      </c>
      <c r="L11" s="18"/>
      <c r="M11" s="33">
        <f t="shared" si="0"/>
        <v>0</v>
      </c>
      <c r="N11" s="49"/>
      <c r="O11" s="183"/>
      <c r="P11" s="49"/>
      <c r="Q11" s="20"/>
      <c r="R11" s="17"/>
      <c r="S11" s="15"/>
      <c r="T11" s="49"/>
      <c r="U11" s="16"/>
      <c r="V11" s="68"/>
      <c r="W11" s="20"/>
      <c r="X11" s="17"/>
      <c r="Y11" s="15"/>
      <c r="Z11" s="68"/>
      <c r="AA11" s="16"/>
      <c r="AB11" s="68"/>
      <c r="AC11" s="20"/>
      <c r="AD11" s="20"/>
      <c r="AE11" s="33">
        <f t="shared" ref="AE11:AE54" si="1">MAX(R11:R11, X11:X11, AD11:AD11)</f>
        <v>0</v>
      </c>
    </row>
    <row r="12" spans="1:31" s="107" customFormat="1" hidden="1" x14ac:dyDescent="0.25">
      <c r="A12" s="94" t="s">
        <v>100</v>
      </c>
      <c r="B12" s="95">
        <v>3.75</v>
      </c>
      <c r="C12" s="96">
        <v>5</v>
      </c>
      <c r="D12" s="97"/>
      <c r="E12" s="139" t="s">
        <v>108</v>
      </c>
      <c r="F12" s="99">
        <v>5</v>
      </c>
      <c r="G12" s="114"/>
      <c r="H12" s="99"/>
      <c r="I12" s="114"/>
      <c r="J12" s="103"/>
      <c r="K12" s="100">
        <v>4.75</v>
      </c>
      <c r="L12" s="97"/>
      <c r="M12" s="101">
        <f>(IF(SUM(B12:D12)/3 &gt;= 3, 1, 0) + COUNTIF(F12:J12,"&gt;=3")) * IF(AND(K12 &gt; 2, L12 &gt; 2), 1, 0)</f>
        <v>0</v>
      </c>
      <c r="N12" s="102"/>
      <c r="O12" s="184"/>
      <c r="P12" s="102"/>
      <c r="Q12" s="103"/>
      <c r="R12" s="104"/>
      <c r="S12" s="100"/>
      <c r="T12" s="105"/>
      <c r="U12" s="99"/>
      <c r="V12" s="106"/>
      <c r="W12" s="103"/>
      <c r="X12" s="104"/>
      <c r="Y12" s="100"/>
      <c r="Z12" s="106"/>
      <c r="AA12" s="99"/>
      <c r="AB12" s="106"/>
      <c r="AC12" s="103"/>
      <c r="AD12" s="103"/>
      <c r="AE12" s="101">
        <f>MAX(R12:R12, X12:X12, AD12:AD12)</f>
        <v>0</v>
      </c>
    </row>
    <row r="13" spans="1:31" x14ac:dyDescent="0.25">
      <c r="A13" s="123" t="s">
        <v>152</v>
      </c>
      <c r="B13" s="32">
        <v>1</v>
      </c>
      <c r="C13" s="19"/>
      <c r="D13" s="18"/>
      <c r="E13" s="56" t="s">
        <v>107</v>
      </c>
      <c r="F13" s="16">
        <v>2</v>
      </c>
      <c r="G13" s="113" t="s">
        <v>12</v>
      </c>
      <c r="H13" s="16"/>
      <c r="I13" s="113" t="s">
        <v>12</v>
      </c>
      <c r="J13" s="20"/>
      <c r="K13" s="15"/>
      <c r="L13" s="18"/>
      <c r="M13" s="33">
        <f t="shared" si="0"/>
        <v>0</v>
      </c>
      <c r="N13" s="49"/>
      <c r="O13" s="183"/>
      <c r="P13" s="49"/>
      <c r="Q13" s="20"/>
      <c r="R13" s="17"/>
      <c r="S13" s="15"/>
      <c r="T13" s="49"/>
      <c r="U13" s="16"/>
      <c r="V13" s="68"/>
      <c r="W13" s="20"/>
      <c r="X13" s="17"/>
      <c r="Y13" s="15"/>
      <c r="Z13" s="68"/>
      <c r="AA13" s="16"/>
      <c r="AB13" s="68"/>
      <c r="AC13" s="20"/>
      <c r="AD13" s="20"/>
      <c r="AE13" s="33">
        <f t="shared" si="1"/>
        <v>0</v>
      </c>
    </row>
    <row r="14" spans="1:31" x14ac:dyDescent="0.25">
      <c r="A14" s="123" t="s">
        <v>153</v>
      </c>
      <c r="B14" s="32">
        <v>1</v>
      </c>
      <c r="C14" s="19">
        <v>1</v>
      </c>
      <c r="D14" s="18"/>
      <c r="E14" s="56" t="s">
        <v>154</v>
      </c>
      <c r="F14" s="16">
        <v>2</v>
      </c>
      <c r="G14" s="119" t="s">
        <v>193</v>
      </c>
      <c r="H14" s="16">
        <v>2</v>
      </c>
      <c r="I14" s="174" t="s">
        <v>209</v>
      </c>
      <c r="J14" s="20">
        <v>2</v>
      </c>
      <c r="K14" s="15">
        <v>4</v>
      </c>
      <c r="L14" s="18"/>
      <c r="M14" s="33">
        <f t="shared" si="0"/>
        <v>0</v>
      </c>
      <c r="N14" s="49"/>
      <c r="O14" s="183"/>
      <c r="P14" s="49"/>
      <c r="Q14" s="20"/>
      <c r="R14" s="17"/>
      <c r="S14" s="15"/>
      <c r="T14" s="49"/>
      <c r="U14" s="16"/>
      <c r="V14" s="69"/>
      <c r="W14" s="20"/>
      <c r="X14" s="17"/>
      <c r="Y14" s="15"/>
      <c r="Z14" s="71"/>
      <c r="AA14" s="16"/>
      <c r="AB14" s="71"/>
      <c r="AC14" s="20"/>
      <c r="AD14" s="20"/>
      <c r="AE14" s="33">
        <f t="shared" si="1"/>
        <v>0</v>
      </c>
    </row>
    <row r="15" spans="1:31" x14ac:dyDescent="0.25">
      <c r="A15" s="123" t="s">
        <v>155</v>
      </c>
      <c r="B15" s="32">
        <v>2</v>
      </c>
      <c r="C15" s="19"/>
      <c r="D15" s="18"/>
      <c r="E15" s="56" t="s">
        <v>113</v>
      </c>
      <c r="F15" s="16">
        <v>2</v>
      </c>
      <c r="G15" s="121" t="s">
        <v>189</v>
      </c>
      <c r="H15" s="16">
        <v>2</v>
      </c>
      <c r="I15" s="113"/>
      <c r="J15" s="20"/>
      <c r="K15" s="15">
        <v>5</v>
      </c>
      <c r="L15" s="18"/>
      <c r="M15" s="33">
        <f t="shared" si="0"/>
        <v>0</v>
      </c>
      <c r="N15" s="49"/>
      <c r="O15" s="183"/>
      <c r="P15" s="49"/>
      <c r="Q15" s="20"/>
      <c r="R15" s="17"/>
      <c r="S15" s="15"/>
      <c r="T15" s="49"/>
      <c r="U15" s="16"/>
      <c r="V15" s="69"/>
      <c r="W15" s="20"/>
      <c r="X15" s="17"/>
      <c r="Y15" s="15"/>
      <c r="Z15" s="71"/>
      <c r="AA15" s="16"/>
      <c r="AB15" s="71"/>
      <c r="AC15" s="20"/>
      <c r="AD15" s="20"/>
      <c r="AE15" s="33">
        <f t="shared" si="1"/>
        <v>0</v>
      </c>
    </row>
    <row r="16" spans="1:31" x14ac:dyDescent="0.25">
      <c r="A16" s="123" t="s">
        <v>156</v>
      </c>
      <c r="B16" s="32">
        <v>2</v>
      </c>
      <c r="C16" s="19">
        <v>2</v>
      </c>
      <c r="D16" s="18">
        <v>2</v>
      </c>
      <c r="E16" s="56" t="s">
        <v>119</v>
      </c>
      <c r="F16" s="16">
        <v>2</v>
      </c>
      <c r="G16" s="121" t="s">
        <v>190</v>
      </c>
      <c r="H16" s="16">
        <v>2</v>
      </c>
      <c r="I16" s="174" t="s">
        <v>208</v>
      </c>
      <c r="J16" s="20">
        <v>4</v>
      </c>
      <c r="K16" s="15">
        <v>4</v>
      </c>
      <c r="L16" s="18"/>
      <c r="M16" s="33">
        <f t="shared" si="0"/>
        <v>0</v>
      </c>
      <c r="N16" s="185" t="s">
        <v>281</v>
      </c>
      <c r="O16" s="183">
        <v>2</v>
      </c>
      <c r="P16" s="48" t="s">
        <v>266</v>
      </c>
      <c r="Q16" s="20">
        <v>3</v>
      </c>
      <c r="R16" s="17"/>
      <c r="S16" s="15"/>
      <c r="T16" s="49"/>
      <c r="U16" s="16"/>
      <c r="V16" s="68"/>
      <c r="W16" s="20"/>
      <c r="X16" s="17"/>
      <c r="Y16" s="15"/>
      <c r="Z16" s="71"/>
      <c r="AA16" s="16"/>
      <c r="AB16" s="71"/>
      <c r="AC16" s="20"/>
      <c r="AD16" s="20"/>
      <c r="AE16" s="33">
        <f t="shared" si="1"/>
        <v>0</v>
      </c>
    </row>
    <row r="17" spans="1:31" x14ac:dyDescent="0.25">
      <c r="A17" s="123" t="s">
        <v>95</v>
      </c>
      <c r="B17" s="109">
        <v>3.25</v>
      </c>
      <c r="C17" s="19">
        <v>5</v>
      </c>
      <c r="D17" s="18">
        <v>1</v>
      </c>
      <c r="E17" s="48" t="s">
        <v>108</v>
      </c>
      <c r="F17" s="16">
        <v>5</v>
      </c>
      <c r="G17" s="121" t="s">
        <v>188</v>
      </c>
      <c r="H17" s="16">
        <v>2</v>
      </c>
      <c r="I17" s="174" t="s">
        <v>208</v>
      </c>
      <c r="J17" s="20">
        <v>2</v>
      </c>
      <c r="K17" s="111">
        <v>3</v>
      </c>
      <c r="L17" s="18"/>
      <c r="M17" s="33">
        <f>(IF(SUM(B17:D17)/3 &gt;= 3, 1, 0) + COUNTIF(F17:J17,"&gt;=3")) * IF(AND(K17 &gt; 2, L17 &gt; 2), 1, 0)</f>
        <v>0</v>
      </c>
      <c r="N17" s="49"/>
      <c r="O17" s="183"/>
      <c r="P17" s="49"/>
      <c r="Q17" s="20"/>
      <c r="R17" s="17"/>
      <c r="S17" s="111"/>
      <c r="T17" s="64"/>
      <c r="U17" s="16"/>
      <c r="V17" s="68"/>
      <c r="W17" s="20"/>
      <c r="X17" s="17"/>
      <c r="Y17" s="111"/>
      <c r="Z17" s="68"/>
      <c r="AA17" s="16"/>
      <c r="AB17" s="68"/>
      <c r="AC17" s="20"/>
      <c r="AD17" s="20"/>
      <c r="AE17" s="33">
        <f>MAX(R17:R17, X17:X17, AD17:AD17)</f>
        <v>0</v>
      </c>
    </row>
    <row r="18" spans="1:31" x14ac:dyDescent="0.25">
      <c r="A18" s="123" t="s">
        <v>80</v>
      </c>
      <c r="B18" s="109">
        <v>4.75</v>
      </c>
      <c r="C18" s="19">
        <v>3.75</v>
      </c>
      <c r="D18" s="18">
        <v>4</v>
      </c>
      <c r="E18" s="48" t="s">
        <v>108</v>
      </c>
      <c r="F18" s="16">
        <v>5</v>
      </c>
      <c r="G18" s="121" t="s">
        <v>191</v>
      </c>
      <c r="H18" s="16">
        <v>2</v>
      </c>
      <c r="I18" s="174" t="s">
        <v>210</v>
      </c>
      <c r="J18" s="20">
        <v>5</v>
      </c>
      <c r="K18" s="111">
        <v>5</v>
      </c>
      <c r="L18" s="18"/>
      <c r="M18" s="33">
        <f>(IF(SUM(B18:D18)/3 &gt;= 3, 1, 0) + COUNTIF(F18:J18,"&gt;=3")) * IF(AND(K18 &gt; 2, L18 &gt; 2), 1, 0)</f>
        <v>0</v>
      </c>
      <c r="N18" s="185" t="s">
        <v>291</v>
      </c>
      <c r="O18" s="183">
        <v>4</v>
      </c>
      <c r="P18" s="48" t="s">
        <v>251</v>
      </c>
      <c r="Q18" s="20">
        <v>4</v>
      </c>
      <c r="R18" s="17"/>
      <c r="S18" s="111"/>
      <c r="T18" s="64"/>
      <c r="U18" s="16"/>
      <c r="V18" s="68"/>
      <c r="W18" s="20"/>
      <c r="X18" s="17"/>
      <c r="Y18" s="111"/>
      <c r="Z18" s="68"/>
      <c r="AA18" s="16"/>
      <c r="AB18" s="68"/>
      <c r="AC18" s="20"/>
      <c r="AD18" s="20"/>
      <c r="AE18" s="33">
        <f>MAX(R18:R18, X18:X18, AD18:AD18)</f>
        <v>0</v>
      </c>
    </row>
    <row r="19" spans="1:31" x14ac:dyDescent="0.25">
      <c r="A19" s="123" t="s">
        <v>157</v>
      </c>
      <c r="B19" s="32">
        <v>3</v>
      </c>
      <c r="C19" s="19"/>
      <c r="D19" s="18"/>
      <c r="E19" s="56" t="s">
        <v>154</v>
      </c>
      <c r="F19" s="16">
        <v>2</v>
      </c>
      <c r="G19" s="113" t="s">
        <v>12</v>
      </c>
      <c r="H19" s="16"/>
      <c r="I19" s="137"/>
      <c r="J19" s="20"/>
      <c r="K19" s="15"/>
      <c r="L19" s="18"/>
      <c r="M19" s="33">
        <f t="shared" si="0"/>
        <v>0</v>
      </c>
      <c r="N19" s="49"/>
      <c r="O19" s="183"/>
      <c r="P19" s="49"/>
      <c r="Q19" s="20"/>
      <c r="R19" s="17"/>
      <c r="S19" s="15"/>
      <c r="T19" s="49"/>
      <c r="U19" s="16"/>
      <c r="V19" s="69"/>
      <c r="W19" s="20"/>
      <c r="X19" s="17"/>
      <c r="Y19" s="15"/>
      <c r="Z19" s="71"/>
      <c r="AA19" s="16"/>
      <c r="AB19" s="71"/>
      <c r="AC19" s="20"/>
      <c r="AD19" s="20"/>
      <c r="AE19" s="33">
        <f t="shared" si="1"/>
        <v>0</v>
      </c>
    </row>
    <row r="20" spans="1:31" x14ac:dyDescent="0.25">
      <c r="A20" s="123" t="s">
        <v>158</v>
      </c>
      <c r="B20" s="32"/>
      <c r="C20" s="19">
        <v>3.75</v>
      </c>
      <c r="D20" s="18">
        <v>2</v>
      </c>
      <c r="E20" s="56" t="s">
        <v>108</v>
      </c>
      <c r="F20" s="16">
        <v>5</v>
      </c>
      <c r="G20" s="121" t="s">
        <v>192</v>
      </c>
      <c r="H20" s="16">
        <v>2</v>
      </c>
      <c r="I20" s="174" t="s">
        <v>218</v>
      </c>
      <c r="J20" s="20">
        <v>2</v>
      </c>
      <c r="K20" s="15">
        <v>4</v>
      </c>
      <c r="L20" s="18"/>
      <c r="M20" s="33">
        <f t="shared" si="0"/>
        <v>0</v>
      </c>
      <c r="N20" s="185" t="s">
        <v>279</v>
      </c>
      <c r="O20" s="183">
        <v>5</v>
      </c>
      <c r="P20" s="48" t="s">
        <v>261</v>
      </c>
      <c r="Q20" s="20">
        <v>2</v>
      </c>
      <c r="R20" s="17"/>
      <c r="S20" s="15"/>
      <c r="T20" s="49"/>
      <c r="U20" s="16"/>
      <c r="V20" s="68"/>
      <c r="W20" s="20"/>
      <c r="X20" s="17"/>
      <c r="Y20" s="15"/>
      <c r="Z20" s="68"/>
      <c r="AA20" s="16"/>
      <c r="AB20" s="68"/>
      <c r="AC20" s="20"/>
      <c r="AD20" s="20"/>
      <c r="AE20" s="33">
        <f t="shared" si="1"/>
        <v>0</v>
      </c>
    </row>
    <row r="21" spans="1:31" x14ac:dyDescent="0.25">
      <c r="A21" s="123" t="s">
        <v>82</v>
      </c>
      <c r="B21" s="109">
        <v>3</v>
      </c>
      <c r="C21" s="19">
        <v>4</v>
      </c>
      <c r="D21" s="18">
        <v>3</v>
      </c>
      <c r="E21" s="48" t="s">
        <v>108</v>
      </c>
      <c r="F21" s="16">
        <v>5</v>
      </c>
      <c r="G21" s="121" t="s">
        <v>192</v>
      </c>
      <c r="H21" s="16">
        <v>2</v>
      </c>
      <c r="I21" s="174" t="s">
        <v>208</v>
      </c>
      <c r="J21" s="20">
        <v>4</v>
      </c>
      <c r="K21" s="111">
        <v>5</v>
      </c>
      <c r="L21" s="18"/>
      <c r="M21" s="33">
        <f>(IF(SUM(B21:D21)/3 &gt;= 3, 1, 0) + COUNTIF(F21:J21,"&gt;=3")) * IF(AND(K21 &gt; 2, L21 &gt; 2), 1, 0)</f>
        <v>0</v>
      </c>
      <c r="N21" s="185" t="s">
        <v>290</v>
      </c>
      <c r="O21" s="183">
        <v>3</v>
      </c>
      <c r="P21" s="48" t="s">
        <v>267</v>
      </c>
      <c r="Q21" s="20">
        <v>2</v>
      </c>
      <c r="R21" s="17"/>
      <c r="S21" s="111"/>
      <c r="T21" s="64"/>
      <c r="U21" s="16"/>
      <c r="V21" s="68"/>
      <c r="W21" s="20"/>
      <c r="X21" s="17"/>
      <c r="Y21" s="111"/>
      <c r="Z21" s="68"/>
      <c r="AA21" s="16"/>
      <c r="AB21" s="68"/>
      <c r="AC21" s="20"/>
      <c r="AD21" s="20"/>
      <c r="AE21" s="33">
        <f>MAX(R21:R21, X21:X21, AD21:AD21)</f>
        <v>0</v>
      </c>
    </row>
    <row r="22" spans="1:31" x14ac:dyDescent="0.25">
      <c r="A22" s="123" t="s">
        <v>86</v>
      </c>
      <c r="B22" s="109">
        <v>4.25</v>
      </c>
      <c r="C22" s="19">
        <v>2</v>
      </c>
      <c r="D22" s="18">
        <v>4</v>
      </c>
      <c r="E22" s="48" t="s">
        <v>111</v>
      </c>
      <c r="F22" s="16">
        <v>3</v>
      </c>
      <c r="G22" s="121" t="s">
        <v>192</v>
      </c>
      <c r="H22" s="16">
        <v>2</v>
      </c>
      <c r="I22" s="174" t="s">
        <v>219</v>
      </c>
      <c r="J22" s="20">
        <v>2</v>
      </c>
      <c r="K22" s="111">
        <v>3</v>
      </c>
      <c r="L22" s="18"/>
      <c r="M22" s="33">
        <f>(IF(SUM(B22:D22)/3 &gt;= 3, 1, 0) + COUNTIF(F22:J22,"&gt;=3")) * IF(AND(K22 &gt; 2, L22 &gt; 2), 1, 0)</f>
        <v>0</v>
      </c>
      <c r="N22" s="49"/>
      <c r="O22" s="183"/>
      <c r="P22" s="48" t="s">
        <v>261</v>
      </c>
      <c r="Q22" s="20">
        <v>2</v>
      </c>
      <c r="R22" s="17"/>
      <c r="S22" s="111"/>
      <c r="T22" s="64"/>
      <c r="U22" s="16"/>
      <c r="V22" s="68"/>
      <c r="W22" s="20"/>
      <c r="X22" s="17"/>
      <c r="Y22" s="111"/>
      <c r="Z22" s="68"/>
      <c r="AA22" s="16"/>
      <c r="AB22" s="68"/>
      <c r="AC22" s="20"/>
      <c r="AD22" s="20"/>
      <c r="AE22" s="33">
        <f>MAX(R22:R22, X22:X22, AD22:AD22)</f>
        <v>0</v>
      </c>
    </row>
    <row r="23" spans="1:31" x14ac:dyDescent="0.25">
      <c r="A23" s="123" t="s">
        <v>169</v>
      </c>
      <c r="B23" s="32">
        <v>0</v>
      </c>
      <c r="C23" s="19"/>
      <c r="D23" s="18"/>
      <c r="E23" s="56" t="s">
        <v>113</v>
      </c>
      <c r="F23" s="16">
        <v>2</v>
      </c>
      <c r="G23" s="113" t="s">
        <v>12</v>
      </c>
      <c r="H23" s="16"/>
      <c r="I23" s="113"/>
      <c r="J23" s="20"/>
      <c r="K23" s="15"/>
      <c r="L23" s="18"/>
      <c r="M23" s="33">
        <f t="shared" si="0"/>
        <v>0</v>
      </c>
      <c r="N23" s="49"/>
      <c r="O23" s="183"/>
      <c r="P23" s="49"/>
      <c r="Q23" s="20"/>
      <c r="R23" s="17"/>
      <c r="S23" s="15"/>
      <c r="T23" s="49"/>
      <c r="U23" s="16"/>
      <c r="V23" s="68"/>
      <c r="W23" s="20"/>
      <c r="X23" s="17"/>
      <c r="Y23" s="15"/>
      <c r="Z23" s="68"/>
      <c r="AA23" s="16"/>
      <c r="AB23" s="68"/>
      <c r="AC23" s="20"/>
      <c r="AD23" s="20"/>
      <c r="AE23" s="33">
        <f t="shared" si="1"/>
        <v>0</v>
      </c>
    </row>
    <row r="24" spans="1:31" x14ac:dyDescent="0.25">
      <c r="A24" s="123" t="s">
        <v>170</v>
      </c>
      <c r="B24" s="32">
        <v>5</v>
      </c>
      <c r="C24" s="19">
        <v>5</v>
      </c>
      <c r="D24" s="18">
        <v>4</v>
      </c>
      <c r="E24" s="56" t="s">
        <v>108</v>
      </c>
      <c r="F24" s="16">
        <v>5</v>
      </c>
      <c r="G24" s="121" t="s">
        <v>193</v>
      </c>
      <c r="H24" s="16">
        <v>2</v>
      </c>
      <c r="I24" s="174" t="s">
        <v>208</v>
      </c>
      <c r="J24" s="20">
        <v>4</v>
      </c>
      <c r="K24" s="15">
        <v>4</v>
      </c>
      <c r="L24" s="18"/>
      <c r="M24" s="33">
        <f t="shared" si="0"/>
        <v>0</v>
      </c>
      <c r="N24" s="185" t="s">
        <v>283</v>
      </c>
      <c r="O24" s="183">
        <v>2</v>
      </c>
      <c r="P24" s="48" t="s">
        <v>268</v>
      </c>
      <c r="Q24" s="20">
        <v>2</v>
      </c>
      <c r="R24" s="17"/>
      <c r="S24" s="15"/>
      <c r="T24" s="49"/>
      <c r="U24" s="16"/>
      <c r="V24" s="69"/>
      <c r="W24" s="20"/>
      <c r="X24" s="17"/>
      <c r="Y24" s="15"/>
      <c r="Z24" s="68"/>
      <c r="AA24" s="16"/>
      <c r="AB24" s="71"/>
      <c r="AC24" s="20"/>
      <c r="AD24" s="20"/>
      <c r="AE24" s="33">
        <f t="shared" si="1"/>
        <v>0</v>
      </c>
    </row>
    <row r="25" spans="1:31" x14ac:dyDescent="0.25">
      <c r="A25" s="123" t="s">
        <v>159</v>
      </c>
      <c r="B25" s="32">
        <v>0</v>
      </c>
      <c r="C25" s="19">
        <v>3.75</v>
      </c>
      <c r="D25" s="18"/>
      <c r="E25" s="56" t="s">
        <v>108</v>
      </c>
      <c r="F25" s="16">
        <v>5</v>
      </c>
      <c r="G25" s="119" t="s">
        <v>187</v>
      </c>
      <c r="H25" s="16">
        <v>2</v>
      </c>
      <c r="I25" s="174" t="s">
        <v>209</v>
      </c>
      <c r="J25" s="20">
        <v>2</v>
      </c>
      <c r="K25" s="15">
        <v>5</v>
      </c>
      <c r="L25" s="18"/>
      <c r="M25" s="33">
        <f t="shared" si="0"/>
        <v>0</v>
      </c>
      <c r="N25" s="49"/>
      <c r="O25" s="183"/>
      <c r="P25" s="49"/>
      <c r="Q25" s="20"/>
      <c r="R25" s="17"/>
      <c r="S25" s="15"/>
      <c r="T25" s="49"/>
      <c r="U25" s="16"/>
      <c r="V25" s="68"/>
      <c r="W25" s="20"/>
      <c r="X25" s="17"/>
      <c r="Y25" s="15"/>
      <c r="Z25" s="68"/>
      <c r="AA25" s="16"/>
      <c r="AB25" s="68"/>
      <c r="AC25" s="20"/>
      <c r="AD25" s="20"/>
      <c r="AE25" s="33">
        <f t="shared" si="1"/>
        <v>0</v>
      </c>
    </row>
    <row r="26" spans="1:31" x14ac:dyDescent="0.25">
      <c r="A26" s="123" t="s">
        <v>175</v>
      </c>
      <c r="B26" s="32">
        <v>5</v>
      </c>
      <c r="C26" s="19">
        <v>5</v>
      </c>
      <c r="D26" s="18">
        <v>5</v>
      </c>
      <c r="E26" s="56" t="s">
        <v>108</v>
      </c>
      <c r="F26" s="16">
        <v>5</v>
      </c>
      <c r="G26" s="121" t="s">
        <v>194</v>
      </c>
      <c r="H26" s="16">
        <v>2</v>
      </c>
      <c r="I26" s="113"/>
      <c r="J26" s="20">
        <v>3</v>
      </c>
      <c r="K26" s="15">
        <v>5</v>
      </c>
      <c r="L26" s="18"/>
      <c r="M26" s="33">
        <f t="shared" si="0"/>
        <v>0</v>
      </c>
      <c r="N26" s="185" t="s">
        <v>279</v>
      </c>
      <c r="O26" s="183"/>
      <c r="P26" s="48" t="s">
        <v>265</v>
      </c>
      <c r="Q26" s="20">
        <v>2</v>
      </c>
      <c r="R26" s="17"/>
      <c r="S26" s="15"/>
      <c r="T26" s="49"/>
      <c r="U26" s="16"/>
      <c r="V26" s="68"/>
      <c r="W26" s="20"/>
      <c r="X26" s="17"/>
      <c r="Y26" s="15"/>
      <c r="Z26" s="68"/>
      <c r="AA26" s="16"/>
      <c r="AB26" s="68"/>
      <c r="AC26" s="20"/>
      <c r="AD26" s="20"/>
      <c r="AE26" s="33">
        <f t="shared" si="1"/>
        <v>0</v>
      </c>
    </row>
    <row r="27" spans="1:31" x14ac:dyDescent="0.25">
      <c r="A27" s="123" t="s">
        <v>171</v>
      </c>
      <c r="B27" s="32">
        <v>1</v>
      </c>
      <c r="C27" s="19">
        <v>5</v>
      </c>
      <c r="D27" s="18">
        <v>5</v>
      </c>
      <c r="E27" s="56" t="s">
        <v>108</v>
      </c>
      <c r="F27" s="16">
        <v>5</v>
      </c>
      <c r="G27" s="121" t="s">
        <v>195</v>
      </c>
      <c r="H27" s="16">
        <v>2.75</v>
      </c>
      <c r="I27" s="174" t="s">
        <v>208</v>
      </c>
      <c r="J27" s="20">
        <v>4</v>
      </c>
      <c r="K27" s="15">
        <v>5</v>
      </c>
      <c r="L27" s="18"/>
      <c r="M27" s="33">
        <f t="shared" si="0"/>
        <v>0</v>
      </c>
      <c r="N27" s="49"/>
      <c r="O27" s="183">
        <v>5</v>
      </c>
      <c r="P27" s="48" t="s">
        <v>256</v>
      </c>
      <c r="Q27" s="20">
        <v>4</v>
      </c>
      <c r="R27" s="17"/>
      <c r="S27" s="15"/>
      <c r="T27" s="49"/>
      <c r="U27" s="16"/>
      <c r="V27" s="68"/>
      <c r="W27" s="20"/>
      <c r="X27" s="17"/>
      <c r="Y27" s="15"/>
      <c r="Z27" s="68"/>
      <c r="AA27" s="16"/>
      <c r="AB27" s="68"/>
      <c r="AC27" s="20"/>
      <c r="AD27" s="20"/>
      <c r="AE27" s="33">
        <f t="shared" si="1"/>
        <v>0</v>
      </c>
    </row>
    <row r="28" spans="1:31" x14ac:dyDescent="0.25">
      <c r="A28" s="123" t="s">
        <v>160</v>
      </c>
      <c r="B28" s="32">
        <v>2</v>
      </c>
      <c r="C28" s="19">
        <v>2</v>
      </c>
      <c r="D28" s="18">
        <v>2</v>
      </c>
      <c r="E28" s="56" t="s">
        <v>113</v>
      </c>
      <c r="F28" s="16">
        <v>2</v>
      </c>
      <c r="G28" s="121" t="s">
        <v>196</v>
      </c>
      <c r="H28" s="16">
        <v>2</v>
      </c>
      <c r="I28" s="174" t="s">
        <v>214</v>
      </c>
      <c r="J28" s="20">
        <v>4</v>
      </c>
      <c r="K28" s="15">
        <v>4</v>
      </c>
      <c r="L28" s="18"/>
      <c r="M28" s="33">
        <f t="shared" si="0"/>
        <v>0</v>
      </c>
      <c r="N28" s="185" t="s">
        <v>290</v>
      </c>
      <c r="O28" s="183">
        <v>3</v>
      </c>
      <c r="P28" s="48" t="s">
        <v>269</v>
      </c>
      <c r="Q28" s="20">
        <v>2</v>
      </c>
      <c r="R28" s="17"/>
      <c r="S28" s="15"/>
      <c r="T28" s="49"/>
      <c r="U28" s="16"/>
      <c r="V28" s="68"/>
      <c r="W28" s="20"/>
      <c r="X28" s="17"/>
      <c r="Y28" s="15"/>
      <c r="Z28" s="68"/>
      <c r="AA28" s="16"/>
      <c r="AB28" s="68"/>
      <c r="AC28" s="20"/>
      <c r="AD28" s="20"/>
      <c r="AE28" s="33">
        <f t="shared" si="1"/>
        <v>0</v>
      </c>
    </row>
    <row r="29" spans="1:31" x14ac:dyDescent="0.25">
      <c r="A29" s="123" t="s">
        <v>161</v>
      </c>
      <c r="B29" s="32">
        <v>5</v>
      </c>
      <c r="C29" s="19">
        <v>4</v>
      </c>
      <c r="D29" s="18">
        <v>3</v>
      </c>
      <c r="E29" s="56" t="s">
        <v>108</v>
      </c>
      <c r="F29" s="16">
        <v>5</v>
      </c>
      <c r="G29" s="121" t="s">
        <v>197</v>
      </c>
      <c r="H29" s="16">
        <v>2</v>
      </c>
      <c r="I29" s="174" t="s">
        <v>214</v>
      </c>
      <c r="J29" s="20">
        <v>4</v>
      </c>
      <c r="K29" s="15">
        <v>4</v>
      </c>
      <c r="L29" s="18"/>
      <c r="M29" s="33">
        <f t="shared" si="0"/>
        <v>0</v>
      </c>
      <c r="N29" s="185" t="s">
        <v>280</v>
      </c>
      <c r="O29" s="183">
        <v>4</v>
      </c>
      <c r="P29" s="48" t="s">
        <v>270</v>
      </c>
      <c r="Q29" s="20">
        <v>3</v>
      </c>
      <c r="R29" s="17"/>
      <c r="S29" s="15"/>
      <c r="T29" s="49"/>
      <c r="U29" s="16"/>
      <c r="V29" s="69"/>
      <c r="W29" s="20"/>
      <c r="X29" s="17"/>
      <c r="Y29" s="15"/>
      <c r="Z29" s="71"/>
      <c r="AA29" s="16"/>
      <c r="AB29" s="71"/>
      <c r="AC29" s="20"/>
      <c r="AD29" s="20"/>
      <c r="AE29" s="33">
        <f t="shared" si="1"/>
        <v>0</v>
      </c>
    </row>
    <row r="30" spans="1:31" x14ac:dyDescent="0.25">
      <c r="A30" s="123" t="s">
        <v>162</v>
      </c>
      <c r="B30" s="32">
        <v>3</v>
      </c>
      <c r="C30" s="19">
        <v>5</v>
      </c>
      <c r="D30" s="18">
        <v>5</v>
      </c>
      <c r="E30" s="56" t="s">
        <v>108</v>
      </c>
      <c r="F30" s="16">
        <v>5</v>
      </c>
      <c r="G30" s="121" t="s">
        <v>195</v>
      </c>
      <c r="H30" s="16">
        <v>2</v>
      </c>
      <c r="I30" s="174" t="s">
        <v>210</v>
      </c>
      <c r="J30" s="20">
        <v>5</v>
      </c>
      <c r="K30" s="15">
        <v>5</v>
      </c>
      <c r="L30" s="18"/>
      <c r="M30" s="33">
        <f t="shared" si="0"/>
        <v>0</v>
      </c>
      <c r="N30" s="49"/>
      <c r="O30" s="183">
        <v>5</v>
      </c>
      <c r="P30" s="48" t="s">
        <v>271</v>
      </c>
      <c r="Q30" s="20">
        <v>2</v>
      </c>
      <c r="R30" s="17"/>
      <c r="S30" s="15"/>
      <c r="T30" s="49"/>
      <c r="U30" s="16"/>
      <c r="V30" s="69"/>
      <c r="W30" s="20"/>
      <c r="X30" s="17"/>
      <c r="Y30" s="15"/>
      <c r="Z30" s="68"/>
      <c r="AA30" s="16"/>
      <c r="AB30" s="68"/>
      <c r="AC30" s="20"/>
      <c r="AD30" s="20"/>
      <c r="AE30" s="33">
        <f t="shared" si="1"/>
        <v>0</v>
      </c>
    </row>
    <row r="31" spans="1:31" x14ac:dyDescent="0.25">
      <c r="A31" s="123" t="s">
        <v>76</v>
      </c>
      <c r="B31" s="109">
        <v>0</v>
      </c>
      <c r="C31" s="19">
        <v>2</v>
      </c>
      <c r="D31" s="18">
        <v>0</v>
      </c>
      <c r="E31" s="48" t="s">
        <v>107</v>
      </c>
      <c r="F31" s="16">
        <v>2</v>
      </c>
      <c r="G31" s="121" t="s">
        <v>186</v>
      </c>
      <c r="H31" s="16">
        <v>2</v>
      </c>
      <c r="I31" s="174" t="s">
        <v>209</v>
      </c>
      <c r="J31" s="20">
        <v>2</v>
      </c>
      <c r="K31" s="111">
        <v>2</v>
      </c>
      <c r="L31" s="18"/>
      <c r="M31" s="33">
        <f>(IF(SUM(B31:D31)/3 &gt;= 3, 1, 0) + COUNTIF(F31:J31,"&gt;=3")) * IF(AND(K31 &gt; 2, L31 &gt; 2), 1, 0)</f>
        <v>0</v>
      </c>
      <c r="N31" s="49"/>
      <c r="O31" s="183"/>
      <c r="P31" s="49"/>
      <c r="Q31" s="20"/>
      <c r="R31" s="17"/>
      <c r="S31" s="111"/>
      <c r="T31" s="64"/>
      <c r="U31" s="16"/>
      <c r="V31" s="68"/>
      <c r="W31" s="20"/>
      <c r="X31" s="17"/>
      <c r="Y31" s="111"/>
      <c r="Z31" s="68"/>
      <c r="AA31" s="16"/>
      <c r="AB31" s="68"/>
      <c r="AC31" s="20"/>
      <c r="AD31" s="20"/>
      <c r="AE31" s="33">
        <f>MAX(R31:R31, X31:X31, AD31:AD31)</f>
        <v>0</v>
      </c>
    </row>
    <row r="32" spans="1:31" x14ac:dyDescent="0.25">
      <c r="A32" s="123" t="s">
        <v>246</v>
      </c>
      <c r="B32" s="32">
        <v>5</v>
      </c>
      <c r="C32" s="19">
        <v>3.75</v>
      </c>
      <c r="D32" s="18">
        <v>4</v>
      </c>
      <c r="E32" s="56" t="s">
        <v>108</v>
      </c>
      <c r="F32" s="16">
        <v>5</v>
      </c>
      <c r="G32" s="121" t="s">
        <v>198</v>
      </c>
      <c r="H32" s="16">
        <v>5</v>
      </c>
      <c r="I32" s="174" t="s">
        <v>210</v>
      </c>
      <c r="J32" s="20">
        <v>5</v>
      </c>
      <c r="K32" s="15">
        <v>4</v>
      </c>
      <c r="L32" s="18"/>
      <c r="M32" s="33">
        <f t="shared" si="0"/>
        <v>0</v>
      </c>
      <c r="N32" s="49"/>
      <c r="O32" s="183">
        <v>5</v>
      </c>
      <c r="P32" s="48" t="s">
        <v>251</v>
      </c>
      <c r="Q32" s="20">
        <v>4</v>
      </c>
      <c r="R32" s="17"/>
      <c r="S32" s="15"/>
      <c r="T32" s="49"/>
      <c r="U32" s="16"/>
      <c r="V32" s="68"/>
      <c r="W32" s="20"/>
      <c r="X32" s="17"/>
      <c r="Y32" s="15"/>
      <c r="Z32" s="68"/>
      <c r="AA32" s="16"/>
      <c r="AB32" s="68"/>
      <c r="AC32" s="20"/>
      <c r="AD32" s="20"/>
      <c r="AE32" s="33">
        <f t="shared" si="1"/>
        <v>0</v>
      </c>
    </row>
    <row r="33" spans="1:31" x14ac:dyDescent="0.25">
      <c r="A33" s="123" t="s">
        <v>163</v>
      </c>
      <c r="B33" s="32">
        <v>4</v>
      </c>
      <c r="C33" s="19">
        <v>3</v>
      </c>
      <c r="D33" s="18">
        <v>5</v>
      </c>
      <c r="E33" s="56" t="s">
        <v>108</v>
      </c>
      <c r="F33" s="16">
        <v>5</v>
      </c>
      <c r="G33" s="121" t="s">
        <v>199</v>
      </c>
      <c r="H33" s="16">
        <v>2</v>
      </c>
      <c r="I33" s="174" t="s">
        <v>220</v>
      </c>
      <c r="J33" s="20">
        <v>2</v>
      </c>
      <c r="K33" s="15">
        <v>5</v>
      </c>
      <c r="L33" s="18"/>
      <c r="M33" s="33">
        <f t="shared" si="0"/>
        <v>0</v>
      </c>
      <c r="N33" s="185" t="s">
        <v>279</v>
      </c>
      <c r="O33" s="183">
        <v>5</v>
      </c>
      <c r="P33" s="48" t="s">
        <v>260</v>
      </c>
      <c r="Q33" s="20">
        <v>4</v>
      </c>
      <c r="R33" s="17"/>
      <c r="S33" s="15"/>
      <c r="T33" s="49"/>
      <c r="U33" s="16"/>
      <c r="V33" s="68"/>
      <c r="W33" s="20"/>
      <c r="X33" s="17"/>
      <c r="Y33" s="15"/>
      <c r="Z33" s="68"/>
      <c r="AA33" s="16"/>
      <c r="AB33" s="68"/>
      <c r="AC33" s="20"/>
      <c r="AD33" s="20"/>
      <c r="AE33" s="33">
        <f t="shared" si="1"/>
        <v>0</v>
      </c>
    </row>
    <row r="34" spans="1:31" x14ac:dyDescent="0.25">
      <c r="A34" s="123" t="s">
        <v>173</v>
      </c>
      <c r="B34" s="32">
        <v>3</v>
      </c>
      <c r="C34" s="19">
        <v>5</v>
      </c>
      <c r="D34" s="18">
        <v>3</v>
      </c>
      <c r="E34" s="56" t="s">
        <v>108</v>
      </c>
      <c r="F34" s="16">
        <v>5</v>
      </c>
      <c r="G34" s="121" t="s">
        <v>188</v>
      </c>
      <c r="H34" s="16">
        <v>2</v>
      </c>
      <c r="I34" s="174" t="s">
        <v>221</v>
      </c>
      <c r="J34" s="20">
        <v>2</v>
      </c>
      <c r="K34" s="15">
        <v>4</v>
      </c>
      <c r="L34" s="18"/>
      <c r="M34" s="33">
        <f t="shared" si="0"/>
        <v>0</v>
      </c>
      <c r="N34" s="185" t="s">
        <v>290</v>
      </c>
      <c r="O34" s="183">
        <v>3</v>
      </c>
      <c r="P34" s="48" t="s">
        <v>272</v>
      </c>
      <c r="Q34" s="20">
        <v>3</v>
      </c>
      <c r="R34" s="17"/>
      <c r="S34" s="15"/>
      <c r="T34" s="49"/>
      <c r="U34" s="16"/>
      <c r="V34" s="68"/>
      <c r="W34" s="20"/>
      <c r="X34" s="17"/>
      <c r="Y34" s="15"/>
      <c r="Z34" s="68"/>
      <c r="AA34" s="16"/>
      <c r="AB34" s="68"/>
      <c r="AC34" s="20"/>
      <c r="AD34" s="20"/>
      <c r="AE34" s="33">
        <f t="shared" si="1"/>
        <v>0</v>
      </c>
    </row>
    <row r="35" spans="1:31" x14ac:dyDescent="0.25">
      <c r="A35" s="123" t="s">
        <v>164</v>
      </c>
      <c r="B35" s="32">
        <v>1</v>
      </c>
      <c r="C35" s="19">
        <v>2</v>
      </c>
      <c r="D35" s="18">
        <v>1</v>
      </c>
      <c r="E35" s="56" t="s">
        <v>131</v>
      </c>
      <c r="F35" s="16">
        <v>2</v>
      </c>
      <c r="G35" s="121" t="s">
        <v>200</v>
      </c>
      <c r="H35" s="16">
        <v>2</v>
      </c>
      <c r="I35" s="174" t="s">
        <v>209</v>
      </c>
      <c r="J35" s="20">
        <v>2</v>
      </c>
      <c r="K35" s="15">
        <v>5</v>
      </c>
      <c r="L35" s="18"/>
      <c r="M35" s="33">
        <f t="shared" si="0"/>
        <v>0</v>
      </c>
      <c r="N35" s="49"/>
      <c r="O35" s="183"/>
      <c r="P35" s="49"/>
      <c r="Q35" s="20"/>
      <c r="R35" s="17"/>
      <c r="S35" s="15"/>
      <c r="T35" s="49"/>
      <c r="U35" s="16"/>
      <c r="V35" s="68"/>
      <c r="W35" s="20"/>
      <c r="X35" s="17"/>
      <c r="Y35" s="15"/>
      <c r="Z35" s="68"/>
      <c r="AA35" s="16"/>
      <c r="AB35" s="68"/>
      <c r="AC35" s="20"/>
      <c r="AD35" s="20"/>
      <c r="AE35" s="33">
        <f t="shared" si="1"/>
        <v>0</v>
      </c>
    </row>
    <row r="36" spans="1:31" x14ac:dyDescent="0.25">
      <c r="A36" s="123" t="s">
        <v>172</v>
      </c>
      <c r="B36" s="32">
        <v>5</v>
      </c>
      <c r="C36" s="19">
        <v>1</v>
      </c>
      <c r="D36" s="18">
        <v>5</v>
      </c>
      <c r="E36" s="56" t="s">
        <v>108</v>
      </c>
      <c r="F36" s="16">
        <v>5</v>
      </c>
      <c r="G36" s="121" t="s">
        <v>191</v>
      </c>
      <c r="H36" s="16">
        <v>2</v>
      </c>
      <c r="I36" s="174" t="s">
        <v>222</v>
      </c>
      <c r="J36" s="20">
        <v>2</v>
      </c>
      <c r="K36" s="15">
        <v>5</v>
      </c>
      <c r="L36" s="18"/>
      <c r="M36" s="33">
        <f t="shared" si="0"/>
        <v>0</v>
      </c>
      <c r="N36" s="185" t="s">
        <v>280</v>
      </c>
      <c r="O36" s="183">
        <v>4</v>
      </c>
      <c r="P36" s="48" t="s">
        <v>252</v>
      </c>
      <c r="Q36" s="20">
        <v>2</v>
      </c>
      <c r="R36" s="17"/>
      <c r="S36" s="15"/>
      <c r="T36" s="49"/>
      <c r="U36" s="16"/>
      <c r="V36" s="68"/>
      <c r="W36" s="20"/>
      <c r="X36" s="17"/>
      <c r="Y36" s="15"/>
      <c r="Z36" s="68"/>
      <c r="AA36" s="16"/>
      <c r="AB36" s="68"/>
      <c r="AC36" s="20"/>
      <c r="AD36" s="20"/>
      <c r="AE36" s="33">
        <f t="shared" si="1"/>
        <v>0</v>
      </c>
    </row>
    <row r="37" spans="1:31" x14ac:dyDescent="0.25">
      <c r="A37" s="123" t="s">
        <v>165</v>
      </c>
      <c r="B37" s="32">
        <v>5</v>
      </c>
      <c r="C37" s="19">
        <v>5</v>
      </c>
      <c r="D37" s="18">
        <v>5</v>
      </c>
      <c r="E37" s="56" t="s">
        <v>108</v>
      </c>
      <c r="F37" s="16">
        <v>5</v>
      </c>
      <c r="G37" s="121" t="s">
        <v>198</v>
      </c>
      <c r="H37" s="16">
        <v>5</v>
      </c>
      <c r="I37" s="174" t="s">
        <v>210</v>
      </c>
      <c r="J37" s="20">
        <v>5</v>
      </c>
      <c r="K37" s="15">
        <v>4</v>
      </c>
      <c r="L37" s="18"/>
      <c r="M37" s="33">
        <f t="shared" si="0"/>
        <v>0</v>
      </c>
      <c r="N37" s="185" t="s">
        <v>282</v>
      </c>
      <c r="O37" s="183">
        <v>4</v>
      </c>
      <c r="P37" s="48" t="s">
        <v>273</v>
      </c>
      <c r="Q37" s="20">
        <v>4</v>
      </c>
      <c r="R37" s="17"/>
      <c r="S37" s="15"/>
      <c r="T37" s="49"/>
      <c r="U37" s="16"/>
      <c r="V37" s="69"/>
      <c r="W37" s="20"/>
      <c r="X37" s="17"/>
      <c r="Y37" s="15"/>
      <c r="Z37" s="68"/>
      <c r="AA37" s="16"/>
      <c r="AB37" s="68"/>
      <c r="AC37" s="20"/>
      <c r="AD37" s="20"/>
      <c r="AE37" s="33">
        <f t="shared" si="1"/>
        <v>0</v>
      </c>
    </row>
    <row r="38" spans="1:31" x14ac:dyDescent="0.25">
      <c r="A38" s="123" t="s">
        <v>166</v>
      </c>
      <c r="B38" s="32">
        <v>2</v>
      </c>
      <c r="C38" s="19">
        <v>5</v>
      </c>
      <c r="D38" s="18">
        <v>1</v>
      </c>
      <c r="E38" s="56" t="s">
        <v>131</v>
      </c>
      <c r="F38" s="16">
        <v>2</v>
      </c>
      <c r="G38" s="121" t="s">
        <v>187</v>
      </c>
      <c r="H38" s="16">
        <v>2</v>
      </c>
      <c r="I38" s="174" t="s">
        <v>223</v>
      </c>
      <c r="J38" s="20">
        <v>2</v>
      </c>
      <c r="K38" s="15">
        <v>5</v>
      </c>
      <c r="L38" s="18"/>
      <c r="M38" s="33">
        <f t="shared" si="0"/>
        <v>0</v>
      </c>
      <c r="N38" s="49"/>
      <c r="O38" s="183"/>
      <c r="P38" s="49"/>
      <c r="Q38" s="20"/>
      <c r="R38" s="17"/>
      <c r="S38" s="15"/>
      <c r="T38" s="49"/>
      <c r="U38" s="16"/>
      <c r="V38" s="68"/>
      <c r="W38" s="20"/>
      <c r="X38" s="17"/>
      <c r="Y38" s="15"/>
      <c r="Z38" s="68"/>
      <c r="AA38" s="16"/>
      <c r="AB38" s="68"/>
      <c r="AC38" s="20"/>
      <c r="AD38" s="20"/>
      <c r="AE38" s="33">
        <f t="shared" si="1"/>
        <v>0</v>
      </c>
    </row>
    <row r="39" spans="1:31" x14ac:dyDescent="0.25">
      <c r="A39" s="123" t="s">
        <v>85</v>
      </c>
      <c r="B39" s="109">
        <v>4</v>
      </c>
      <c r="C39" s="19">
        <v>3.75</v>
      </c>
      <c r="D39" s="18">
        <v>2</v>
      </c>
      <c r="E39" s="48" t="s">
        <v>108</v>
      </c>
      <c r="F39" s="16">
        <v>5</v>
      </c>
      <c r="G39" s="121" t="s">
        <v>196</v>
      </c>
      <c r="H39" s="16">
        <v>2</v>
      </c>
      <c r="I39" s="113"/>
      <c r="J39" s="20">
        <v>2</v>
      </c>
      <c r="K39" s="111">
        <v>4</v>
      </c>
      <c r="L39" s="18"/>
      <c r="M39" s="33">
        <f>(IF(SUM(B39:D39)/3 &gt;= 3, 1, 0) + COUNTIF(F39:J39,"&gt;=3")) * IF(AND(K39 &gt; 2, L39 &gt; 2), 1, 0)</f>
        <v>0</v>
      </c>
      <c r="N39" s="49"/>
      <c r="O39" s="183"/>
      <c r="P39" s="49"/>
      <c r="Q39" s="20"/>
      <c r="R39" s="17"/>
      <c r="S39" s="111"/>
      <c r="T39" s="64"/>
      <c r="U39" s="16"/>
      <c r="V39" s="68"/>
      <c r="W39" s="20"/>
      <c r="X39" s="17"/>
      <c r="Y39" s="111"/>
      <c r="Z39" s="68"/>
      <c r="AA39" s="16"/>
      <c r="AB39" s="68"/>
      <c r="AC39" s="20"/>
      <c r="AD39" s="20"/>
      <c r="AE39" s="33">
        <f>MAX(R39:R39, X39:X39, AD39:AD39)</f>
        <v>0</v>
      </c>
    </row>
    <row r="40" spans="1:31" x14ac:dyDescent="0.25">
      <c r="A40" s="123" t="s">
        <v>167</v>
      </c>
      <c r="B40" s="32"/>
      <c r="C40" s="19"/>
      <c r="D40" s="18"/>
      <c r="E40" s="56" t="s">
        <v>107</v>
      </c>
      <c r="F40" s="16">
        <v>2</v>
      </c>
      <c r="G40" s="113" t="s">
        <v>12</v>
      </c>
      <c r="H40" s="16"/>
      <c r="I40" s="113"/>
      <c r="J40" s="20"/>
      <c r="K40" s="15"/>
      <c r="L40" s="18"/>
      <c r="M40" s="33">
        <f t="shared" si="0"/>
        <v>0</v>
      </c>
      <c r="N40" s="49"/>
      <c r="O40" s="183"/>
      <c r="P40" s="49"/>
      <c r="Q40" s="20"/>
      <c r="R40" s="17"/>
      <c r="S40" s="15"/>
      <c r="T40" s="49"/>
      <c r="U40" s="16"/>
      <c r="V40" s="68"/>
      <c r="W40" s="20"/>
      <c r="X40" s="17"/>
      <c r="Y40" s="15"/>
      <c r="Z40" s="68"/>
      <c r="AA40" s="16"/>
      <c r="AB40" s="68"/>
      <c r="AC40" s="20"/>
      <c r="AD40" s="20"/>
      <c r="AE40" s="33">
        <f t="shared" si="1"/>
        <v>0</v>
      </c>
    </row>
    <row r="41" spans="1:31" x14ac:dyDescent="0.25">
      <c r="A41" s="123" t="s">
        <v>168</v>
      </c>
      <c r="B41" s="32">
        <v>2</v>
      </c>
      <c r="C41" s="19">
        <v>1</v>
      </c>
      <c r="D41" s="18">
        <v>2</v>
      </c>
      <c r="E41" s="56" t="s">
        <v>113</v>
      </c>
      <c r="F41" s="16">
        <v>2</v>
      </c>
      <c r="G41" s="121" t="s">
        <v>188</v>
      </c>
      <c r="H41" s="16">
        <v>2</v>
      </c>
      <c r="I41" s="174" t="s">
        <v>209</v>
      </c>
      <c r="J41" s="20">
        <v>2</v>
      </c>
      <c r="K41" s="15">
        <v>4</v>
      </c>
      <c r="L41" s="18"/>
      <c r="M41" s="33">
        <f t="shared" si="0"/>
        <v>0</v>
      </c>
      <c r="N41" s="49"/>
      <c r="O41" s="183"/>
      <c r="P41" s="49"/>
      <c r="Q41" s="20"/>
      <c r="R41" s="17"/>
      <c r="S41" s="15"/>
      <c r="T41" s="49"/>
      <c r="U41" s="16"/>
      <c r="V41" s="68"/>
      <c r="W41" s="20"/>
      <c r="X41" s="17"/>
      <c r="Y41" s="15"/>
      <c r="Z41" s="68"/>
      <c r="AA41" s="16"/>
      <c r="AB41" s="68"/>
      <c r="AC41" s="20"/>
      <c r="AD41" s="20"/>
      <c r="AE41" s="33">
        <f t="shared" si="1"/>
        <v>0</v>
      </c>
    </row>
    <row r="42" spans="1:31" ht="15.75" thickBot="1" x14ac:dyDescent="0.3">
      <c r="A42" s="31" t="s">
        <v>72</v>
      </c>
      <c r="B42" s="32">
        <v>4</v>
      </c>
      <c r="C42" s="19">
        <v>5</v>
      </c>
      <c r="D42" s="18">
        <v>2</v>
      </c>
      <c r="E42" s="48" t="s">
        <v>108</v>
      </c>
      <c r="F42" s="16">
        <v>5</v>
      </c>
      <c r="G42" s="119" t="s">
        <v>194</v>
      </c>
      <c r="H42" s="16">
        <v>2</v>
      </c>
      <c r="I42" s="174" t="s">
        <v>224</v>
      </c>
      <c r="J42" s="20">
        <v>2</v>
      </c>
      <c r="K42" s="15">
        <v>4.25</v>
      </c>
      <c r="L42" s="18"/>
      <c r="M42" s="33">
        <f>(IF(SUM(B42:D42)/3 &gt;= 3, 1, 0) + COUNTIF(F42:J42,"&gt;=3")) * IF(AND(K42 &gt; 2, L42 &gt; 2), 1, 0)</f>
        <v>0</v>
      </c>
      <c r="N42" s="185" t="s">
        <v>286</v>
      </c>
      <c r="O42" s="183">
        <v>3</v>
      </c>
      <c r="P42" s="48" t="s">
        <v>266</v>
      </c>
      <c r="Q42" s="20">
        <v>3</v>
      </c>
      <c r="R42" s="17"/>
      <c r="S42" s="15"/>
      <c r="T42" s="64"/>
      <c r="U42" s="16"/>
      <c r="V42" s="68"/>
      <c r="W42" s="20"/>
      <c r="X42" s="17"/>
      <c r="Y42" s="15"/>
      <c r="Z42" s="68"/>
      <c r="AA42" s="16"/>
      <c r="AB42" s="68"/>
      <c r="AC42" s="20"/>
      <c r="AD42" s="20"/>
      <c r="AE42" s="33">
        <f>MAX(R42:R42, X42:X42, AD42:AD42)</f>
        <v>0</v>
      </c>
    </row>
    <row r="43" spans="1:31" hidden="1" x14ac:dyDescent="0.25">
      <c r="A43" s="123"/>
      <c r="B43" s="32"/>
      <c r="C43" s="19"/>
      <c r="D43" s="18"/>
      <c r="E43" s="56"/>
      <c r="F43" s="16"/>
      <c r="G43" s="113"/>
      <c r="H43" s="16"/>
      <c r="I43" s="113"/>
      <c r="J43" s="20"/>
      <c r="K43" s="15"/>
      <c r="L43" s="18"/>
      <c r="M43" s="33">
        <f t="shared" si="0"/>
        <v>0</v>
      </c>
      <c r="N43" s="49"/>
      <c r="O43" s="16"/>
      <c r="P43" s="49"/>
      <c r="Q43" s="20"/>
      <c r="R43" s="17"/>
      <c r="S43" s="15"/>
      <c r="T43" s="49"/>
      <c r="U43" s="16"/>
      <c r="V43" s="69"/>
      <c r="W43" s="20"/>
      <c r="X43" s="17"/>
      <c r="Y43" s="15"/>
      <c r="Z43" s="68"/>
      <c r="AA43" s="16"/>
      <c r="AB43" s="68"/>
      <c r="AC43" s="20"/>
      <c r="AD43" s="20"/>
      <c r="AE43" s="33">
        <f t="shared" si="1"/>
        <v>0</v>
      </c>
    </row>
    <row r="44" spans="1:31" hidden="1" x14ac:dyDescent="0.25">
      <c r="A44" s="31"/>
      <c r="B44" s="32"/>
      <c r="C44" s="19"/>
      <c r="D44" s="18"/>
      <c r="E44" s="56"/>
      <c r="F44" s="16"/>
      <c r="G44" s="113"/>
      <c r="H44" s="16"/>
      <c r="I44" s="113"/>
      <c r="J44" s="20"/>
      <c r="K44" s="15"/>
      <c r="L44" s="18"/>
      <c r="M44" s="33">
        <f t="shared" si="0"/>
        <v>0</v>
      </c>
      <c r="N44" s="49"/>
      <c r="O44" s="16"/>
      <c r="P44" s="49"/>
      <c r="Q44" s="20"/>
      <c r="R44" s="17"/>
      <c r="S44" s="15"/>
      <c r="T44" s="49"/>
      <c r="U44" s="16"/>
      <c r="V44" s="69"/>
      <c r="W44" s="20"/>
      <c r="X44" s="17"/>
      <c r="Y44" s="15"/>
      <c r="Z44" s="68"/>
      <c r="AA44" s="16"/>
      <c r="AB44" s="68"/>
      <c r="AC44" s="20"/>
      <c r="AD44" s="20"/>
      <c r="AE44" s="33">
        <f t="shared" si="1"/>
        <v>0</v>
      </c>
    </row>
    <row r="45" spans="1:31" hidden="1" x14ac:dyDescent="0.25">
      <c r="A45" s="31"/>
      <c r="B45" s="32"/>
      <c r="C45" s="19"/>
      <c r="D45" s="18"/>
      <c r="E45" s="56"/>
      <c r="F45" s="16"/>
      <c r="G45" s="113"/>
      <c r="H45" s="16"/>
      <c r="I45" s="113"/>
      <c r="J45" s="20"/>
      <c r="K45" s="15"/>
      <c r="L45" s="18"/>
      <c r="M45" s="33">
        <f t="shared" si="0"/>
        <v>0</v>
      </c>
      <c r="N45" s="49"/>
      <c r="O45" s="16"/>
      <c r="P45" s="49"/>
      <c r="Q45" s="20"/>
      <c r="R45" s="17"/>
      <c r="S45" s="15"/>
      <c r="T45" s="49"/>
      <c r="U45" s="16"/>
      <c r="V45" s="69"/>
      <c r="W45" s="20"/>
      <c r="X45" s="17"/>
      <c r="Y45" s="15"/>
      <c r="Z45" s="68"/>
      <c r="AA45" s="16"/>
      <c r="AB45" s="68"/>
      <c r="AC45" s="20"/>
      <c r="AD45" s="20"/>
      <c r="AE45" s="33">
        <f t="shared" si="1"/>
        <v>0</v>
      </c>
    </row>
    <row r="46" spans="1:31" hidden="1" x14ac:dyDescent="0.25">
      <c r="A46" s="31"/>
      <c r="B46" s="32"/>
      <c r="C46" s="19"/>
      <c r="D46" s="18"/>
      <c r="E46" s="56"/>
      <c r="F46" s="16"/>
      <c r="G46" s="113"/>
      <c r="H46" s="16"/>
      <c r="I46" s="113"/>
      <c r="J46" s="20"/>
      <c r="K46" s="15"/>
      <c r="L46" s="18"/>
      <c r="M46" s="33">
        <f t="shared" si="0"/>
        <v>0</v>
      </c>
      <c r="N46" s="49"/>
      <c r="O46" s="16"/>
      <c r="P46" s="49"/>
      <c r="Q46" s="20"/>
      <c r="R46" s="17"/>
      <c r="S46" s="15"/>
      <c r="T46" s="49"/>
      <c r="U46" s="16"/>
      <c r="V46" s="68"/>
      <c r="W46" s="20"/>
      <c r="X46" s="17"/>
      <c r="Y46" s="15"/>
      <c r="Z46" s="68"/>
      <c r="AA46" s="16"/>
      <c r="AB46" s="68"/>
      <c r="AC46" s="20"/>
      <c r="AD46" s="20"/>
      <c r="AE46" s="33">
        <f t="shared" si="1"/>
        <v>0</v>
      </c>
    </row>
    <row r="47" spans="1:31" hidden="1" x14ac:dyDescent="0.25">
      <c r="A47" s="31"/>
      <c r="B47" s="32"/>
      <c r="C47" s="19"/>
      <c r="D47" s="18"/>
      <c r="E47" s="56"/>
      <c r="F47" s="16"/>
      <c r="G47" s="113"/>
      <c r="H47" s="16"/>
      <c r="I47" s="113"/>
      <c r="J47" s="20"/>
      <c r="K47" s="15"/>
      <c r="L47" s="18"/>
      <c r="M47" s="33">
        <f t="shared" si="0"/>
        <v>0</v>
      </c>
      <c r="N47" s="49"/>
      <c r="O47" s="16"/>
      <c r="P47" s="49"/>
      <c r="Q47" s="20"/>
      <c r="R47" s="17"/>
      <c r="S47" s="15"/>
      <c r="T47" s="49"/>
      <c r="U47" s="16"/>
      <c r="V47" s="68"/>
      <c r="W47" s="20"/>
      <c r="X47" s="17"/>
      <c r="Y47" s="15"/>
      <c r="Z47" s="68"/>
      <c r="AA47" s="16"/>
      <c r="AB47" s="68"/>
      <c r="AC47" s="20"/>
      <c r="AD47" s="20"/>
      <c r="AE47" s="33">
        <f t="shared" si="1"/>
        <v>0</v>
      </c>
    </row>
    <row r="48" spans="1:31" hidden="1" x14ac:dyDescent="0.25">
      <c r="A48" s="31"/>
      <c r="B48" s="32"/>
      <c r="C48" s="19"/>
      <c r="D48" s="18"/>
      <c r="E48" s="56"/>
      <c r="F48" s="16"/>
      <c r="G48" s="113"/>
      <c r="H48" s="16"/>
      <c r="I48" s="113"/>
      <c r="J48" s="20"/>
      <c r="K48" s="15"/>
      <c r="L48" s="18"/>
      <c r="M48" s="33">
        <f t="shared" si="0"/>
        <v>0</v>
      </c>
      <c r="N48" s="49"/>
      <c r="O48" s="16"/>
      <c r="P48" s="49"/>
      <c r="Q48" s="20"/>
      <c r="R48" s="17"/>
      <c r="S48" s="15"/>
      <c r="T48" s="49"/>
      <c r="U48" s="16"/>
      <c r="V48" s="68"/>
      <c r="W48" s="20"/>
      <c r="X48" s="17"/>
      <c r="Y48" s="15"/>
      <c r="Z48" s="68"/>
      <c r="AA48" s="16"/>
      <c r="AB48" s="68"/>
      <c r="AC48" s="20"/>
      <c r="AD48" s="20"/>
      <c r="AE48" s="33">
        <f t="shared" si="1"/>
        <v>0</v>
      </c>
    </row>
    <row r="49" spans="1:31" hidden="1" x14ac:dyDescent="0.25">
      <c r="A49" s="31"/>
      <c r="B49" s="32"/>
      <c r="C49" s="19"/>
      <c r="D49" s="18"/>
      <c r="E49" s="56"/>
      <c r="F49" s="16"/>
      <c r="G49" s="113"/>
      <c r="H49" s="16"/>
      <c r="I49" s="113"/>
      <c r="J49" s="20"/>
      <c r="K49" s="15"/>
      <c r="L49" s="18"/>
      <c r="M49" s="33">
        <f t="shared" si="0"/>
        <v>0</v>
      </c>
      <c r="N49" s="49"/>
      <c r="O49" s="16"/>
      <c r="P49" s="49"/>
      <c r="Q49" s="20"/>
      <c r="R49" s="17"/>
      <c r="S49" s="15"/>
      <c r="T49" s="49"/>
      <c r="U49" s="16"/>
      <c r="V49" s="68"/>
      <c r="W49" s="20"/>
      <c r="X49" s="17"/>
      <c r="Y49" s="15"/>
      <c r="Z49" s="68"/>
      <c r="AA49" s="16"/>
      <c r="AB49" s="68"/>
      <c r="AC49" s="20"/>
      <c r="AD49" s="20"/>
      <c r="AE49" s="33">
        <f t="shared" si="1"/>
        <v>0</v>
      </c>
    </row>
    <row r="50" spans="1:31" hidden="1" x14ac:dyDescent="0.25">
      <c r="A50" s="31"/>
      <c r="B50" s="32"/>
      <c r="C50" s="19"/>
      <c r="D50" s="18"/>
      <c r="E50" s="56"/>
      <c r="F50" s="16"/>
      <c r="G50" s="113"/>
      <c r="H50" s="16"/>
      <c r="I50" s="113"/>
      <c r="J50" s="20"/>
      <c r="K50" s="15"/>
      <c r="L50" s="18"/>
      <c r="M50" s="33">
        <f t="shared" si="0"/>
        <v>0</v>
      </c>
      <c r="N50" s="49"/>
      <c r="O50" s="16"/>
      <c r="P50" s="49"/>
      <c r="Q50" s="20"/>
      <c r="R50" s="17"/>
      <c r="S50" s="15"/>
      <c r="T50" s="49"/>
      <c r="U50" s="16"/>
      <c r="V50" s="68"/>
      <c r="W50" s="20"/>
      <c r="X50" s="17"/>
      <c r="Y50" s="15"/>
      <c r="Z50" s="68"/>
      <c r="AA50" s="16"/>
      <c r="AB50" s="68"/>
      <c r="AC50" s="20"/>
      <c r="AD50" s="20"/>
      <c r="AE50" s="33">
        <f t="shared" si="1"/>
        <v>0</v>
      </c>
    </row>
    <row r="51" spans="1:31" hidden="1" x14ac:dyDescent="0.25">
      <c r="A51" s="31"/>
      <c r="B51" s="32"/>
      <c r="C51" s="19"/>
      <c r="D51" s="18"/>
      <c r="E51" s="56"/>
      <c r="F51" s="16"/>
      <c r="G51" s="113"/>
      <c r="H51" s="16"/>
      <c r="I51" s="113"/>
      <c r="J51" s="20"/>
      <c r="K51" s="15"/>
      <c r="L51" s="18"/>
      <c r="M51" s="33">
        <f t="shared" si="0"/>
        <v>0</v>
      </c>
      <c r="N51" s="49"/>
      <c r="O51" s="16"/>
      <c r="P51" s="49"/>
      <c r="Q51" s="20"/>
      <c r="R51" s="17"/>
      <c r="S51" s="15"/>
      <c r="T51" s="49"/>
      <c r="U51" s="16"/>
      <c r="V51" s="68"/>
      <c r="W51" s="20"/>
      <c r="X51" s="17"/>
      <c r="Y51" s="15"/>
      <c r="Z51" s="68"/>
      <c r="AA51" s="16"/>
      <c r="AB51" s="68"/>
      <c r="AC51" s="20"/>
      <c r="AD51" s="20"/>
      <c r="AE51" s="33">
        <f t="shared" si="1"/>
        <v>0</v>
      </c>
    </row>
    <row r="52" spans="1:31" hidden="1" x14ac:dyDescent="0.25">
      <c r="A52" s="31"/>
      <c r="B52" s="32"/>
      <c r="C52" s="19"/>
      <c r="D52" s="18"/>
      <c r="E52" s="56"/>
      <c r="F52" s="16"/>
      <c r="G52" s="113"/>
      <c r="H52" s="16"/>
      <c r="I52" s="113"/>
      <c r="J52" s="20"/>
      <c r="K52" s="15"/>
      <c r="L52" s="18"/>
      <c r="M52" s="33">
        <f t="shared" si="0"/>
        <v>0</v>
      </c>
      <c r="N52" s="49"/>
      <c r="O52" s="16"/>
      <c r="P52" s="49"/>
      <c r="Q52" s="20"/>
      <c r="R52" s="17"/>
      <c r="S52" s="15"/>
      <c r="T52" s="49"/>
      <c r="U52" s="16"/>
      <c r="V52" s="68"/>
      <c r="W52" s="20"/>
      <c r="X52" s="17"/>
      <c r="Y52" s="15"/>
      <c r="Z52" s="68"/>
      <c r="AA52" s="16"/>
      <c r="AB52" s="68"/>
      <c r="AC52" s="20"/>
      <c r="AD52" s="20"/>
      <c r="AE52" s="33">
        <f t="shared" si="1"/>
        <v>0</v>
      </c>
    </row>
    <row r="53" spans="1:31" hidden="1" x14ac:dyDescent="0.25">
      <c r="A53" s="31"/>
      <c r="B53" s="32"/>
      <c r="C53" s="19"/>
      <c r="D53" s="18"/>
      <c r="E53" s="56"/>
      <c r="F53" s="16"/>
      <c r="G53" s="113"/>
      <c r="H53" s="16"/>
      <c r="I53" s="113"/>
      <c r="J53" s="20"/>
      <c r="K53" s="15"/>
      <c r="L53" s="18"/>
      <c r="M53" s="33">
        <f t="shared" si="0"/>
        <v>0</v>
      </c>
      <c r="N53" s="49"/>
      <c r="O53" s="16"/>
      <c r="P53" s="49"/>
      <c r="Q53" s="20"/>
      <c r="R53" s="17"/>
      <c r="S53" s="15"/>
      <c r="T53" s="49"/>
      <c r="U53" s="16"/>
      <c r="V53" s="68"/>
      <c r="W53" s="20"/>
      <c r="X53" s="17"/>
      <c r="Y53" s="15"/>
      <c r="Z53" s="68"/>
      <c r="AA53" s="16"/>
      <c r="AB53" s="68"/>
      <c r="AC53" s="20"/>
      <c r="AD53" s="20"/>
      <c r="AE53" s="33">
        <f t="shared" si="1"/>
        <v>0</v>
      </c>
    </row>
    <row r="54" spans="1:31" ht="15.75" hidden="1" thickBot="1" x14ac:dyDescent="0.3">
      <c r="A54" s="35"/>
      <c r="B54" s="36"/>
      <c r="C54" s="25"/>
      <c r="D54" s="24"/>
      <c r="E54" s="57"/>
      <c r="F54" s="22"/>
      <c r="G54" s="115"/>
      <c r="H54" s="22"/>
      <c r="I54" s="115"/>
      <c r="J54" s="26"/>
      <c r="K54" s="21"/>
      <c r="L54" s="24"/>
      <c r="M54" s="37">
        <f>(IF(SUM(B54:D54)/3 &gt;= 3, 1, 0) + COUNTIF(F54:J54,"&gt;=3")) * IF(AND(K54 &gt; 2, L54 &gt; 2), 1, 0)</f>
        <v>0</v>
      </c>
      <c r="N54" s="50"/>
      <c r="O54" s="22"/>
      <c r="P54" s="50"/>
      <c r="Q54" s="26"/>
      <c r="R54" s="23"/>
      <c r="S54" s="21"/>
      <c r="T54" s="50"/>
      <c r="U54" s="22"/>
      <c r="V54" s="70"/>
      <c r="W54" s="26"/>
      <c r="X54" s="23"/>
      <c r="Y54" s="21"/>
      <c r="Z54" s="70"/>
      <c r="AA54" s="22"/>
      <c r="AB54" s="70"/>
      <c r="AC54" s="26"/>
      <c r="AD54" s="26"/>
      <c r="AE54" s="37">
        <f t="shared" si="1"/>
        <v>0</v>
      </c>
    </row>
    <row r="55" spans="1:31" ht="15.75" x14ac:dyDescent="0.25">
      <c r="A55" s="8" t="s">
        <v>15</v>
      </c>
      <c r="B55" s="41">
        <f>COUNTIF(B8:B54, "&gt;2.5")</f>
        <v>17</v>
      </c>
      <c r="C55" s="42">
        <f>COUNTIF(C8:C54, "&gt;2.5")</f>
        <v>20</v>
      </c>
      <c r="D55" s="42">
        <f>COUNTIF(D8:D54, "&gt;2.5")</f>
        <v>14</v>
      </c>
      <c r="E55" s="41"/>
      <c r="F55" s="42">
        <f>COUNTIF(F8:F54, "&gt;2.5")</f>
        <v>22</v>
      </c>
      <c r="G55" s="42"/>
      <c r="H55" s="42">
        <f>COUNTIF(H8:H54, "&gt;2.5")</f>
        <v>3</v>
      </c>
      <c r="I55" s="42"/>
      <c r="J55" s="42">
        <f>COUNTIF(J8:J54, "&gt;2.5")</f>
        <v>11</v>
      </c>
      <c r="K55" s="41">
        <f>COUNTIF(K8:K54, "&gt;2.5")</f>
        <v>30</v>
      </c>
      <c r="L55" s="43">
        <f>COUNTIF(L8:L54, "&gt;2.5")</f>
        <v>0</v>
      </c>
      <c r="M55" s="43">
        <f>COUNTIF(M8:M54, "&gt;1")</f>
        <v>0</v>
      </c>
      <c r="N55" s="41"/>
      <c r="O55" s="42">
        <f>COUNTIF(O8:O54, "&gt;2.5")</f>
        <v>14</v>
      </c>
      <c r="P55" s="42"/>
      <c r="Q55" s="43">
        <f t="shared" ref="Q55:AE55" si="2">COUNTIF(Q8:Q54, "&gt;2.5")</f>
        <v>9</v>
      </c>
      <c r="R55" s="42">
        <f t="shared" si="2"/>
        <v>0</v>
      </c>
      <c r="S55" s="41">
        <f>COUNTIF(S8:S54, "&gt;8")</f>
        <v>0</v>
      </c>
      <c r="T55" s="42"/>
      <c r="U55" s="42">
        <f t="shared" si="2"/>
        <v>0</v>
      </c>
      <c r="V55" s="42"/>
      <c r="W55" s="42">
        <f t="shared" si="2"/>
        <v>0</v>
      </c>
      <c r="X55" s="44">
        <f>COUNTIF(X8:X54, "&gt;2.5")</f>
        <v>0</v>
      </c>
      <c r="Y55" s="41">
        <f t="shared" si="2"/>
        <v>0</v>
      </c>
      <c r="Z55" s="42"/>
      <c r="AA55" s="42">
        <f t="shared" si="2"/>
        <v>0</v>
      </c>
      <c r="AB55" s="42"/>
      <c r="AC55" s="42">
        <f t="shared" si="2"/>
        <v>0</v>
      </c>
      <c r="AD55" s="44"/>
      <c r="AE55" s="44">
        <f t="shared" si="2"/>
        <v>0</v>
      </c>
    </row>
  </sheetData>
  <mergeCells count="22">
    <mergeCell ref="B2:AE2"/>
    <mergeCell ref="B3:AE3"/>
    <mergeCell ref="AE5:AE7"/>
    <mergeCell ref="E6:E7"/>
    <mergeCell ref="E5:J5"/>
    <mergeCell ref="G6:G7"/>
    <mergeCell ref="I6:I7"/>
    <mergeCell ref="A5:A7"/>
    <mergeCell ref="B5:D5"/>
    <mergeCell ref="K5:L5"/>
    <mergeCell ref="M5:AD5"/>
    <mergeCell ref="B6:B7"/>
    <mergeCell ref="C6:C7"/>
    <mergeCell ref="M6:R6"/>
    <mergeCell ref="S6:X6"/>
    <mergeCell ref="Y6:AD6"/>
    <mergeCell ref="D6:D7"/>
    <mergeCell ref="F6:F7"/>
    <mergeCell ref="H6:H7"/>
    <mergeCell ref="J6:J7"/>
    <mergeCell ref="K6:K7"/>
    <mergeCell ref="L6:L7"/>
  </mergeCells>
  <conditionalFormatting sqref="F8:F54 H8:H54 J8:J54 K8:L54 O8:O54 Q8:Q54 R8:R54 U8:U54 W8:W54 X8:X54 AA8:AA54 AC8:AC54 AD8:AD54 AE8:AE54">
    <cfRule type="colorScale" priority="45">
      <colorScale>
        <cfvo type="num" val="2"/>
        <cfvo type="num" val="3"/>
        <cfvo type="num" val="5"/>
        <color rgb="FFF8696B"/>
        <color rgb="FFFFEB84"/>
        <color rgb="FF63BE7B"/>
      </colorScale>
    </cfRule>
  </conditionalFormatting>
  <conditionalFormatting sqref="B8:D54">
    <cfRule type="colorScale" priority="44">
      <colorScale>
        <cfvo type="num" val="0"/>
        <cfvo type="num" val="3.5"/>
        <cfvo type="num" val="5"/>
        <color rgb="FFF8696B"/>
        <color rgb="FFFFEB84"/>
        <color rgb="FF63BE7B"/>
      </colorScale>
    </cfRule>
  </conditionalFormatting>
  <conditionalFormatting sqref="M8:M54">
    <cfRule type="iconSet" priority="43">
      <iconSet iconSet="3Symbols" showValue="0">
        <cfvo type="percent" val="0"/>
        <cfvo type="num" val="1"/>
        <cfvo type="num" val="2"/>
      </iconSet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E58"/>
  <sheetViews>
    <sheetView topLeftCell="A6" zoomScaleNormal="100" workbookViewId="0">
      <pane xSplit="1" topLeftCell="B1" activePane="topRight" state="frozen"/>
      <selection pane="topRight" activeCell="O24" sqref="O24"/>
    </sheetView>
  </sheetViews>
  <sheetFormatPr defaultColWidth="9.140625" defaultRowHeight="15" x14ac:dyDescent="0.25"/>
  <cols>
    <col min="1" max="1" width="40.7109375" style="40" customWidth="1"/>
    <col min="2" max="4" width="9.28515625" style="40" customWidth="1"/>
    <col min="5" max="5" width="15" style="40" hidden="1" customWidth="1"/>
    <col min="6" max="6" width="9.28515625" style="40" customWidth="1"/>
    <col min="7" max="7" width="15" style="40" bestFit="1" customWidth="1"/>
    <col min="8" max="8" width="9.28515625" style="40" customWidth="1"/>
    <col min="9" max="9" width="15" style="40" bestFit="1" customWidth="1"/>
    <col min="10" max="12" width="9.28515625" style="40" customWidth="1"/>
    <col min="13" max="13" width="9.7109375" style="40" customWidth="1"/>
    <col min="14" max="14" width="15" style="40" bestFit="1" customWidth="1"/>
    <col min="15" max="15" width="8.140625" style="40" customWidth="1"/>
    <col min="16" max="16" width="14" style="40" customWidth="1"/>
    <col min="17" max="19" width="9.28515625" style="40" customWidth="1"/>
    <col min="20" max="20" width="15" style="40" hidden="1" customWidth="1"/>
    <col min="21" max="21" width="9.28515625" style="40" customWidth="1"/>
    <col min="22" max="22" width="15" style="40" hidden="1" customWidth="1"/>
    <col min="23" max="25" width="9.28515625" style="40" customWidth="1"/>
    <col min="26" max="26" width="14" style="40" hidden="1" customWidth="1"/>
    <col min="27" max="27" width="9.28515625" style="40" customWidth="1"/>
    <col min="28" max="28" width="14" style="40" hidden="1" customWidth="1"/>
    <col min="29" max="31" width="9.28515625" style="40" customWidth="1"/>
    <col min="32" max="16384" width="9.140625" style="40"/>
  </cols>
  <sheetData>
    <row r="2" spans="1:31" ht="18.75" x14ac:dyDescent="0.25">
      <c r="B2" s="212" t="s">
        <v>205</v>
      </c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</row>
    <row r="3" spans="1:31" ht="18.75" x14ac:dyDescent="0.25">
      <c r="B3" s="212" t="s">
        <v>206</v>
      </c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/>
      <c r="AD3" s="212"/>
      <c r="AE3" s="212"/>
    </row>
    <row r="4" spans="1:31" ht="15.75" thickBot="1" x14ac:dyDescent="0.3"/>
    <row r="5" spans="1:31" ht="16.5" thickBot="1" x14ac:dyDescent="0.3">
      <c r="A5" s="188" t="s">
        <v>0</v>
      </c>
      <c r="B5" s="191" t="s">
        <v>1</v>
      </c>
      <c r="C5" s="192"/>
      <c r="D5" s="193"/>
      <c r="E5" s="245" t="s">
        <v>5</v>
      </c>
      <c r="F5" s="246"/>
      <c r="G5" s="246"/>
      <c r="H5" s="246"/>
      <c r="I5" s="246"/>
      <c r="J5" s="247"/>
      <c r="K5" s="191" t="s">
        <v>6</v>
      </c>
      <c r="L5" s="193"/>
      <c r="M5" s="194" t="s">
        <v>17</v>
      </c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6"/>
      <c r="AE5" s="188" t="s">
        <v>11</v>
      </c>
    </row>
    <row r="6" spans="1:31" ht="16.5" thickBot="1" x14ac:dyDescent="0.3">
      <c r="A6" s="189"/>
      <c r="B6" s="197" t="s">
        <v>2</v>
      </c>
      <c r="C6" s="199" t="s">
        <v>3</v>
      </c>
      <c r="D6" s="204" t="s">
        <v>4</v>
      </c>
      <c r="E6" s="248" t="s">
        <v>116</v>
      </c>
      <c r="F6" s="206" t="s">
        <v>2</v>
      </c>
      <c r="G6" s="216" t="s">
        <v>116</v>
      </c>
      <c r="H6" s="206" t="s">
        <v>3</v>
      </c>
      <c r="I6" s="216" t="s">
        <v>116</v>
      </c>
      <c r="J6" s="204" t="s">
        <v>4</v>
      </c>
      <c r="K6" s="208" t="s">
        <v>2</v>
      </c>
      <c r="L6" s="210" t="s">
        <v>3</v>
      </c>
      <c r="M6" s="201" t="s">
        <v>7</v>
      </c>
      <c r="N6" s="202"/>
      <c r="O6" s="202"/>
      <c r="P6" s="202"/>
      <c r="Q6" s="202"/>
      <c r="R6" s="203"/>
      <c r="S6" s="201" t="s">
        <v>8</v>
      </c>
      <c r="T6" s="202"/>
      <c r="U6" s="202"/>
      <c r="V6" s="202"/>
      <c r="W6" s="202"/>
      <c r="X6" s="203"/>
      <c r="Y6" s="201" t="s">
        <v>9</v>
      </c>
      <c r="Z6" s="202"/>
      <c r="AA6" s="202"/>
      <c r="AB6" s="202"/>
      <c r="AC6" s="202"/>
      <c r="AD6" s="203"/>
      <c r="AE6" s="189"/>
    </row>
    <row r="7" spans="1:31" ht="16.5" thickBot="1" x14ac:dyDescent="0.3">
      <c r="A7" s="190"/>
      <c r="B7" s="198"/>
      <c r="C7" s="200"/>
      <c r="D7" s="205"/>
      <c r="E7" s="215"/>
      <c r="F7" s="207"/>
      <c r="G7" s="217"/>
      <c r="H7" s="207"/>
      <c r="I7" s="217"/>
      <c r="J7" s="205"/>
      <c r="K7" s="209"/>
      <c r="L7" s="211"/>
      <c r="M7" s="91" t="s">
        <v>16</v>
      </c>
      <c r="N7" s="62" t="s">
        <v>116</v>
      </c>
      <c r="O7" s="93" t="s">
        <v>2</v>
      </c>
      <c r="P7" s="86" t="s">
        <v>116</v>
      </c>
      <c r="Q7" s="7" t="s">
        <v>3</v>
      </c>
      <c r="R7" s="5" t="s">
        <v>11</v>
      </c>
      <c r="S7" s="89" t="s">
        <v>10</v>
      </c>
      <c r="T7" s="87" t="s">
        <v>116</v>
      </c>
      <c r="U7" s="88" t="s">
        <v>2</v>
      </c>
      <c r="V7" s="87" t="s">
        <v>116</v>
      </c>
      <c r="W7" s="61" t="s">
        <v>3</v>
      </c>
      <c r="X7" s="6" t="s">
        <v>11</v>
      </c>
      <c r="Y7" s="89" t="s">
        <v>10</v>
      </c>
      <c r="Z7" s="87" t="s">
        <v>116</v>
      </c>
      <c r="AA7" s="88" t="s">
        <v>2</v>
      </c>
      <c r="AB7" s="87" t="s">
        <v>116</v>
      </c>
      <c r="AC7" s="61" t="s">
        <v>3</v>
      </c>
      <c r="AD7" s="5" t="s">
        <v>11</v>
      </c>
      <c r="AE7" s="213"/>
    </row>
    <row r="8" spans="1:31" x14ac:dyDescent="0.25">
      <c r="A8" s="45" t="s">
        <v>68</v>
      </c>
      <c r="B8" s="108">
        <v>0</v>
      </c>
      <c r="C8" s="13">
        <v>2</v>
      </c>
      <c r="D8" s="178">
        <v>2</v>
      </c>
      <c r="E8" s="47" t="s">
        <v>107</v>
      </c>
      <c r="F8" s="10">
        <v>2</v>
      </c>
      <c r="G8" s="120" t="s">
        <v>188</v>
      </c>
      <c r="H8" s="10">
        <v>2</v>
      </c>
      <c r="I8" s="175" t="s">
        <v>229</v>
      </c>
      <c r="J8" s="14">
        <v>2</v>
      </c>
      <c r="K8" s="110">
        <v>4</v>
      </c>
      <c r="L8" s="12"/>
      <c r="M8" s="30">
        <f t="shared" ref="M8:M57" si="0">(IF(SUM(B8:D8)/3 &gt;= 3, 1, 0) + COUNTIF(F8:J8,"&gt;=3")) * IF(AND(K8 &gt; 2, L8 &gt; 2), 1, 0)</f>
        <v>0</v>
      </c>
      <c r="N8" s="60"/>
      <c r="O8" s="182"/>
      <c r="P8" s="60"/>
      <c r="Q8" s="14"/>
      <c r="R8" s="11"/>
      <c r="S8" s="110"/>
      <c r="T8" s="63"/>
      <c r="U8" s="10"/>
      <c r="V8" s="67"/>
      <c r="W8" s="14"/>
      <c r="X8" s="11"/>
      <c r="Y8" s="110"/>
      <c r="Z8" s="67"/>
      <c r="AA8" s="10"/>
      <c r="AB8" s="67"/>
      <c r="AC8" s="14"/>
      <c r="AD8" s="14"/>
      <c r="AE8" s="30">
        <f>MAX(R8:R8, X8:X8, AD8:AD8)</f>
        <v>0</v>
      </c>
    </row>
    <row r="9" spans="1:31" x14ac:dyDescent="0.25">
      <c r="A9" s="46" t="s">
        <v>67</v>
      </c>
      <c r="B9" s="109">
        <v>2.75</v>
      </c>
      <c r="C9" s="19">
        <v>2</v>
      </c>
      <c r="D9" s="179"/>
      <c r="E9" s="48" t="s">
        <v>107</v>
      </c>
      <c r="F9" s="16">
        <v>2</v>
      </c>
      <c r="G9" s="121" t="s">
        <v>192</v>
      </c>
      <c r="H9" s="16">
        <v>2</v>
      </c>
      <c r="I9" s="175" t="s">
        <v>240</v>
      </c>
      <c r="J9" s="20">
        <v>2</v>
      </c>
      <c r="K9" s="111">
        <v>4.75</v>
      </c>
      <c r="L9" s="18"/>
      <c r="M9" s="33">
        <f t="shared" si="0"/>
        <v>0</v>
      </c>
      <c r="N9" s="49"/>
      <c r="O9" s="183"/>
      <c r="P9" s="49"/>
      <c r="Q9" s="20"/>
      <c r="R9" s="17"/>
      <c r="S9" s="111"/>
      <c r="T9" s="64"/>
      <c r="U9" s="16"/>
      <c r="V9" s="68"/>
      <c r="W9" s="20"/>
      <c r="X9" s="17"/>
      <c r="Y9" s="111"/>
      <c r="Z9" s="68"/>
      <c r="AA9" s="16"/>
      <c r="AB9" s="68"/>
      <c r="AC9" s="20"/>
      <c r="AD9" s="20"/>
      <c r="AE9" s="33">
        <f t="shared" ref="AE9:AE57" si="1">MAX(R9:R9, X9:X9, AD9:AD9)</f>
        <v>0</v>
      </c>
    </row>
    <row r="10" spans="1:31" x14ac:dyDescent="0.25">
      <c r="A10" s="31" t="s">
        <v>96</v>
      </c>
      <c r="B10" s="109">
        <v>4</v>
      </c>
      <c r="C10" s="19">
        <v>2</v>
      </c>
      <c r="D10" s="179">
        <v>2</v>
      </c>
      <c r="E10" s="48" t="s">
        <v>108</v>
      </c>
      <c r="F10" s="16">
        <v>5</v>
      </c>
      <c r="G10" s="121" t="s">
        <v>191</v>
      </c>
      <c r="H10" s="16">
        <v>2</v>
      </c>
      <c r="I10" s="175" t="s">
        <v>225</v>
      </c>
      <c r="J10" s="20">
        <v>5</v>
      </c>
      <c r="K10" s="111">
        <v>4.75</v>
      </c>
      <c r="L10" s="18"/>
      <c r="M10" s="33">
        <f>(IF(SUM(B10:D10)/3 &gt;= 3, 1, 0) + COUNTIF(F10:J10,"&gt;=3")) * IF(AND(K10 &gt; 2, L10 &gt; 2), 1, 0)</f>
        <v>0</v>
      </c>
      <c r="N10" s="185" t="s">
        <v>279</v>
      </c>
      <c r="O10" s="183">
        <v>5</v>
      </c>
      <c r="P10" s="48" t="s">
        <v>269</v>
      </c>
      <c r="Q10" s="20">
        <v>2</v>
      </c>
      <c r="R10" s="17"/>
      <c r="S10" s="111"/>
      <c r="T10" s="64"/>
      <c r="U10" s="16"/>
      <c r="V10" s="68"/>
      <c r="W10" s="20"/>
      <c r="X10" s="17"/>
      <c r="Y10" s="111"/>
      <c r="Z10" s="68"/>
      <c r="AA10" s="16"/>
      <c r="AB10" s="68"/>
      <c r="AC10" s="20"/>
      <c r="AD10" s="20"/>
      <c r="AE10" s="33">
        <f>MAX(R10:R10, X10:X10, AD10:AD10)</f>
        <v>0</v>
      </c>
    </row>
    <row r="11" spans="1:31" s="166" customFormat="1" ht="15" hidden="1" customHeight="1" x14ac:dyDescent="0.25">
      <c r="A11" s="151" t="s">
        <v>49</v>
      </c>
      <c r="B11" s="152">
        <v>1</v>
      </c>
      <c r="C11" s="153">
        <v>4.75</v>
      </c>
      <c r="D11" s="181"/>
      <c r="E11" s="155" t="s">
        <v>108</v>
      </c>
      <c r="F11" s="156">
        <v>5</v>
      </c>
      <c r="G11" s="157" t="s">
        <v>12</v>
      </c>
      <c r="H11" s="156"/>
      <c r="I11" s="176"/>
      <c r="J11" s="158"/>
      <c r="K11" s="159">
        <v>5</v>
      </c>
      <c r="L11" s="154"/>
      <c r="M11" s="160">
        <f t="shared" si="0"/>
        <v>0</v>
      </c>
      <c r="N11" s="155"/>
      <c r="O11" s="186"/>
      <c r="P11" s="161"/>
      <c r="Q11" s="158"/>
      <c r="R11" s="162"/>
      <c r="S11" s="159"/>
      <c r="T11" s="163"/>
      <c r="U11" s="156"/>
      <c r="V11" s="164"/>
      <c r="W11" s="158"/>
      <c r="X11" s="162"/>
      <c r="Y11" s="159"/>
      <c r="Z11" s="165"/>
      <c r="AA11" s="156"/>
      <c r="AB11" s="165"/>
      <c r="AC11" s="158"/>
      <c r="AD11" s="158"/>
      <c r="AE11" s="160">
        <f t="shared" si="1"/>
        <v>0</v>
      </c>
    </row>
    <row r="12" spans="1:31" x14ac:dyDescent="0.25">
      <c r="A12" s="31" t="s">
        <v>75</v>
      </c>
      <c r="B12" s="32">
        <v>0</v>
      </c>
      <c r="C12" s="19"/>
      <c r="D12" s="179"/>
      <c r="E12" s="48" t="s">
        <v>107</v>
      </c>
      <c r="F12" s="16">
        <v>2</v>
      </c>
      <c r="G12" s="113" t="s">
        <v>12</v>
      </c>
      <c r="H12" s="16"/>
      <c r="I12" s="113" t="s">
        <v>12</v>
      </c>
      <c r="J12" s="20"/>
      <c r="K12" s="15">
        <v>2</v>
      </c>
      <c r="L12" s="18"/>
      <c r="M12" s="33">
        <f>(IF(SUM(B12:D12)/3 &gt;= 3, 1, 0) + COUNTIF(F12:J12,"&gt;=3")) * IF(AND(K12 &gt; 2, L12 &gt; 2), 1, 0)</f>
        <v>0</v>
      </c>
      <c r="N12" s="49"/>
      <c r="O12" s="183"/>
      <c r="P12" s="49"/>
      <c r="Q12" s="20"/>
      <c r="R12" s="17"/>
      <c r="S12" s="15"/>
      <c r="T12" s="64"/>
      <c r="U12" s="16"/>
      <c r="V12" s="68"/>
      <c r="W12" s="20"/>
      <c r="X12" s="17"/>
      <c r="Y12" s="15"/>
      <c r="Z12" s="68"/>
      <c r="AA12" s="16"/>
      <c r="AB12" s="68"/>
      <c r="AC12" s="20"/>
      <c r="AD12" s="20"/>
      <c r="AE12" s="33">
        <f>MAX(R12:R12, X12:X12, AD12:AD12)</f>
        <v>0</v>
      </c>
    </row>
    <row r="13" spans="1:31" x14ac:dyDescent="0.25">
      <c r="A13" s="31" t="s">
        <v>90</v>
      </c>
      <c r="B13" s="32">
        <v>3.75</v>
      </c>
      <c r="C13" s="19">
        <v>2.25</v>
      </c>
      <c r="D13" s="179">
        <v>4</v>
      </c>
      <c r="E13" s="48" t="s">
        <v>108</v>
      </c>
      <c r="F13" s="16">
        <v>5</v>
      </c>
      <c r="G13" s="121" t="s">
        <v>201</v>
      </c>
      <c r="H13" s="16">
        <v>2</v>
      </c>
      <c r="I13" s="175" t="s">
        <v>225</v>
      </c>
      <c r="J13" s="20">
        <v>5</v>
      </c>
      <c r="K13" s="15">
        <v>5</v>
      </c>
      <c r="L13" s="18"/>
      <c r="M13" s="33">
        <f>(IF(SUM(B13:D13)/3 &gt;= 3, 1, 0) + COUNTIF(F13:J13,"&gt;=3")) * IF(AND(K13 &gt; 2, L13 &gt; 2), 1, 0)</f>
        <v>0</v>
      </c>
      <c r="N13" s="185" t="s">
        <v>292</v>
      </c>
      <c r="O13" s="183">
        <v>4</v>
      </c>
      <c r="P13" s="48" t="s">
        <v>261</v>
      </c>
      <c r="Q13" s="20">
        <v>2</v>
      </c>
      <c r="R13" s="17"/>
      <c r="S13" s="15"/>
      <c r="T13" s="64"/>
      <c r="U13" s="16"/>
      <c r="V13" s="69"/>
      <c r="W13" s="20"/>
      <c r="X13" s="17"/>
      <c r="Y13" s="15"/>
      <c r="Z13" s="71"/>
      <c r="AA13" s="16"/>
      <c r="AB13" s="71"/>
      <c r="AC13" s="20"/>
      <c r="AD13" s="20"/>
      <c r="AE13" s="33">
        <f>MAX(R13:R13, X13:X13, AD13:AD13)</f>
        <v>0</v>
      </c>
    </row>
    <row r="14" spans="1:31" x14ac:dyDescent="0.25">
      <c r="A14" s="31" t="s">
        <v>99</v>
      </c>
      <c r="B14" s="32">
        <v>4.25</v>
      </c>
      <c r="C14" s="19">
        <v>2.25</v>
      </c>
      <c r="D14" s="179">
        <v>0</v>
      </c>
      <c r="E14" s="48" t="s">
        <v>108</v>
      </c>
      <c r="F14" s="16">
        <v>5</v>
      </c>
      <c r="G14" s="121" t="s">
        <v>186</v>
      </c>
      <c r="H14" s="16">
        <v>2</v>
      </c>
      <c r="I14" s="174" t="s">
        <v>245</v>
      </c>
      <c r="J14" s="20">
        <v>2</v>
      </c>
      <c r="K14" s="15">
        <v>5</v>
      </c>
      <c r="L14" s="18"/>
      <c r="M14" s="33">
        <f>(IF(SUM(B14:D14)/3 &gt;= 3, 1, 0) + COUNTIF(F14:J14,"&gt;=3")) * IF(AND(K14 &gt; 2, L14 &gt; 2), 1, 0)</f>
        <v>0</v>
      </c>
      <c r="N14" s="49"/>
      <c r="O14" s="183"/>
      <c r="P14" s="49"/>
      <c r="Q14" s="20"/>
      <c r="R14" s="17"/>
      <c r="S14" s="15"/>
      <c r="T14" s="64"/>
      <c r="U14" s="16"/>
      <c r="V14" s="68"/>
      <c r="W14" s="20"/>
      <c r="X14" s="17"/>
      <c r="Y14" s="15"/>
      <c r="Z14" s="71"/>
      <c r="AA14" s="16"/>
      <c r="AB14" s="71"/>
      <c r="AC14" s="20"/>
      <c r="AD14" s="20"/>
      <c r="AE14" s="33">
        <f>MAX(R14:R14, X14:X14, AD14:AD14)</f>
        <v>0</v>
      </c>
    </row>
    <row r="15" spans="1:31" x14ac:dyDescent="0.25">
      <c r="A15" s="31" t="s">
        <v>77</v>
      </c>
      <c r="B15" s="32">
        <v>0</v>
      </c>
      <c r="C15" s="19"/>
      <c r="D15" s="179"/>
      <c r="E15" s="48" t="s">
        <v>101</v>
      </c>
      <c r="F15" s="16">
        <v>2</v>
      </c>
      <c r="G15" s="113" t="s">
        <v>12</v>
      </c>
      <c r="H15" s="16"/>
      <c r="I15" s="113" t="s">
        <v>12</v>
      </c>
      <c r="J15" s="20"/>
      <c r="K15" s="15">
        <v>2</v>
      </c>
      <c r="L15" s="18"/>
      <c r="M15" s="33">
        <f>(IF(SUM(B15:D15)/3 &gt;= 3, 1, 0) + COUNTIF(F15:J15,"&gt;=3")) * IF(AND(K15 &gt; 2, L15 &gt; 2), 1, 0)</f>
        <v>0</v>
      </c>
      <c r="N15" s="49"/>
      <c r="O15" s="183"/>
      <c r="P15" s="49"/>
      <c r="Q15" s="20"/>
      <c r="R15" s="17"/>
      <c r="S15" s="15"/>
      <c r="T15" s="64"/>
      <c r="U15" s="16"/>
      <c r="V15" s="69"/>
      <c r="W15" s="20"/>
      <c r="X15" s="17"/>
      <c r="Y15" s="15"/>
      <c r="Z15" s="71"/>
      <c r="AA15" s="16"/>
      <c r="AB15" s="71"/>
      <c r="AC15" s="20"/>
      <c r="AD15" s="20"/>
      <c r="AE15" s="33">
        <f>MAX(R15:R15, X15:X15, AD15:AD15)</f>
        <v>0</v>
      </c>
    </row>
    <row r="16" spans="1:31" x14ac:dyDescent="0.25">
      <c r="A16" s="46" t="s">
        <v>50</v>
      </c>
      <c r="B16" s="32" t="s">
        <v>12</v>
      </c>
      <c r="C16" s="19">
        <v>0</v>
      </c>
      <c r="D16" s="179">
        <v>0</v>
      </c>
      <c r="E16" s="48" t="s">
        <v>107</v>
      </c>
      <c r="F16" s="16">
        <v>2</v>
      </c>
      <c r="G16" s="121" t="s">
        <v>192</v>
      </c>
      <c r="H16" s="16">
        <v>2</v>
      </c>
      <c r="I16" s="174" t="s">
        <v>229</v>
      </c>
      <c r="J16" s="20">
        <v>2</v>
      </c>
      <c r="K16" s="15">
        <v>4.75</v>
      </c>
      <c r="L16" s="18"/>
      <c r="M16" s="33">
        <f t="shared" si="0"/>
        <v>0</v>
      </c>
      <c r="N16" s="187"/>
      <c r="O16" s="183"/>
      <c r="P16" s="82"/>
      <c r="Q16" s="20"/>
      <c r="R16" s="17"/>
      <c r="S16" s="15"/>
      <c r="T16" s="64"/>
      <c r="U16" s="16"/>
      <c r="V16" s="69"/>
      <c r="W16" s="20"/>
      <c r="X16" s="17"/>
      <c r="Y16" s="15"/>
      <c r="Z16" s="71"/>
      <c r="AA16" s="16"/>
      <c r="AB16" s="71"/>
      <c r="AC16" s="20"/>
      <c r="AD16" s="20"/>
      <c r="AE16" s="33">
        <f t="shared" si="1"/>
        <v>0</v>
      </c>
    </row>
    <row r="17" spans="1:31" x14ac:dyDescent="0.25">
      <c r="A17" s="31" t="s">
        <v>79</v>
      </c>
      <c r="B17" s="32">
        <v>2.75</v>
      </c>
      <c r="C17" s="19">
        <v>2</v>
      </c>
      <c r="D17" s="179">
        <v>3</v>
      </c>
      <c r="E17" s="48" t="s">
        <v>108</v>
      </c>
      <c r="F17" s="16">
        <v>5</v>
      </c>
      <c r="G17" s="121" t="s">
        <v>202</v>
      </c>
      <c r="H17" s="16">
        <v>2</v>
      </c>
      <c r="I17" s="174" t="s">
        <v>236</v>
      </c>
      <c r="J17" s="20">
        <v>2</v>
      </c>
      <c r="K17" s="15">
        <v>4.25</v>
      </c>
      <c r="L17" s="18"/>
      <c r="M17" s="33">
        <f>(IF(SUM(B17:D17)/3 &gt;= 3, 1, 0) + COUNTIF(F17:J17,"&gt;=3")) * IF(AND(K17 &gt; 2, L17 &gt; 2), 1, 0)</f>
        <v>0</v>
      </c>
      <c r="N17" s="185" t="s">
        <v>290</v>
      </c>
      <c r="O17" s="183">
        <v>3</v>
      </c>
      <c r="P17" s="48" t="s">
        <v>274</v>
      </c>
      <c r="Q17" s="20">
        <v>4</v>
      </c>
      <c r="R17" s="17"/>
      <c r="S17" s="15"/>
      <c r="T17" s="64"/>
      <c r="U17" s="16"/>
      <c r="V17" s="68"/>
      <c r="W17" s="20"/>
      <c r="X17" s="17"/>
      <c r="Y17" s="15"/>
      <c r="Z17" s="68"/>
      <c r="AA17" s="16"/>
      <c r="AB17" s="68"/>
      <c r="AC17" s="20"/>
      <c r="AD17" s="20"/>
      <c r="AE17" s="33">
        <f>MAX(R17:R17, X17:X17, AD17:AD17)</f>
        <v>0</v>
      </c>
    </row>
    <row r="18" spans="1:31" x14ac:dyDescent="0.25">
      <c r="A18" s="31" t="s">
        <v>89</v>
      </c>
      <c r="B18" s="109">
        <v>4</v>
      </c>
      <c r="C18" s="19">
        <v>1.75</v>
      </c>
      <c r="D18" s="179">
        <v>1.75</v>
      </c>
      <c r="E18" s="48" t="s">
        <v>108</v>
      </c>
      <c r="F18" s="16">
        <v>5</v>
      </c>
      <c r="G18" s="121" t="s">
        <v>197</v>
      </c>
      <c r="H18" s="16">
        <v>2</v>
      </c>
      <c r="I18" s="175" t="s">
        <v>225</v>
      </c>
      <c r="J18" s="20">
        <v>5</v>
      </c>
      <c r="K18" s="111">
        <v>3.25</v>
      </c>
      <c r="L18" s="18"/>
      <c r="M18" s="33">
        <f>(IF(SUM(B18:D18)/3 &gt;= 3, 1, 0) + COUNTIF(F18:J18,"&gt;=3")) * IF(AND(K18 &gt; 2, L18 &gt; 2), 1, 0)</f>
        <v>0</v>
      </c>
      <c r="N18" s="49"/>
      <c r="O18" s="183"/>
      <c r="P18" s="49"/>
      <c r="Q18" s="20"/>
      <c r="R18" s="17"/>
      <c r="S18" s="111"/>
      <c r="T18" s="64"/>
      <c r="U18" s="16"/>
      <c r="V18" s="69"/>
      <c r="W18" s="20"/>
      <c r="X18" s="17"/>
      <c r="Y18" s="111"/>
      <c r="Z18" s="68"/>
      <c r="AA18" s="16"/>
      <c r="AB18" s="71"/>
      <c r="AC18" s="20"/>
      <c r="AD18" s="20"/>
      <c r="AE18" s="33">
        <f>MAX(R18:R18, X18:X18, AD18:AD18)</f>
        <v>0</v>
      </c>
    </row>
    <row r="19" spans="1:31" x14ac:dyDescent="0.25">
      <c r="A19" s="46" t="s">
        <v>103</v>
      </c>
      <c r="B19" s="32">
        <v>2</v>
      </c>
      <c r="C19" s="19"/>
      <c r="D19" s="179"/>
      <c r="E19" s="48" t="s">
        <v>109</v>
      </c>
      <c r="F19" s="16">
        <v>2</v>
      </c>
      <c r="G19" s="113" t="s">
        <v>12</v>
      </c>
      <c r="H19" s="16"/>
      <c r="I19" s="113" t="s">
        <v>12</v>
      </c>
      <c r="J19" s="20"/>
      <c r="K19" s="15">
        <v>4</v>
      </c>
      <c r="L19" s="18"/>
      <c r="M19" s="33">
        <f t="shared" si="0"/>
        <v>0</v>
      </c>
      <c r="N19" s="187"/>
      <c r="O19" s="183"/>
      <c r="P19" s="82"/>
      <c r="Q19" s="20"/>
      <c r="R19" s="17"/>
      <c r="S19" s="15"/>
      <c r="T19" s="64"/>
      <c r="U19" s="16"/>
      <c r="V19" s="68"/>
      <c r="W19" s="20"/>
      <c r="X19" s="17"/>
      <c r="Y19" s="15"/>
      <c r="Z19" s="71"/>
      <c r="AA19" s="16"/>
      <c r="AB19" s="71"/>
      <c r="AC19" s="20"/>
      <c r="AD19" s="20"/>
      <c r="AE19" s="33">
        <f t="shared" si="1"/>
        <v>0</v>
      </c>
    </row>
    <row r="20" spans="1:31" x14ac:dyDescent="0.25">
      <c r="A20" s="46" t="s">
        <v>51</v>
      </c>
      <c r="B20" s="32">
        <v>4.75</v>
      </c>
      <c r="C20" s="19">
        <v>2</v>
      </c>
      <c r="D20" s="179">
        <v>5</v>
      </c>
      <c r="E20" s="48" t="s">
        <v>108</v>
      </c>
      <c r="F20" s="16">
        <v>5</v>
      </c>
      <c r="G20" s="121" t="s">
        <v>198</v>
      </c>
      <c r="H20" s="16">
        <v>5</v>
      </c>
      <c r="I20" s="175" t="s">
        <v>225</v>
      </c>
      <c r="J20" s="20">
        <v>5</v>
      </c>
      <c r="K20" s="15">
        <v>5</v>
      </c>
      <c r="L20" s="18"/>
      <c r="M20" s="33">
        <f t="shared" si="0"/>
        <v>0</v>
      </c>
      <c r="N20" s="187"/>
      <c r="O20" s="183">
        <v>5</v>
      </c>
      <c r="P20" s="48" t="s">
        <v>256</v>
      </c>
      <c r="Q20" s="20">
        <v>4.75</v>
      </c>
      <c r="R20" s="17"/>
      <c r="S20" s="15"/>
      <c r="T20" s="64"/>
      <c r="U20" s="16"/>
      <c r="V20" s="69"/>
      <c r="W20" s="20"/>
      <c r="X20" s="17"/>
      <c r="Y20" s="15"/>
      <c r="Z20" s="71"/>
      <c r="AA20" s="16"/>
      <c r="AB20" s="71"/>
      <c r="AC20" s="20"/>
      <c r="AD20" s="20"/>
      <c r="AE20" s="33">
        <f t="shared" si="1"/>
        <v>0</v>
      </c>
    </row>
    <row r="21" spans="1:31" x14ac:dyDescent="0.25">
      <c r="A21" s="46" t="s">
        <v>52</v>
      </c>
      <c r="B21" s="32">
        <v>0.75</v>
      </c>
      <c r="C21" s="19"/>
      <c r="D21" s="179"/>
      <c r="E21" s="48" t="s">
        <v>107</v>
      </c>
      <c r="F21" s="16">
        <v>2</v>
      </c>
      <c r="G21" s="113" t="s">
        <v>12</v>
      </c>
      <c r="H21" s="16"/>
      <c r="I21" s="113" t="s">
        <v>12</v>
      </c>
      <c r="J21" s="20"/>
      <c r="K21" s="15">
        <v>3.25</v>
      </c>
      <c r="L21" s="18"/>
      <c r="M21" s="33">
        <f t="shared" si="0"/>
        <v>0</v>
      </c>
      <c r="N21" s="49"/>
      <c r="O21" s="183"/>
      <c r="P21" s="49"/>
      <c r="Q21" s="20"/>
      <c r="R21" s="17"/>
      <c r="S21" s="15"/>
      <c r="T21" s="64"/>
      <c r="U21" s="16"/>
      <c r="V21" s="68"/>
      <c r="W21" s="20"/>
      <c r="X21" s="17"/>
      <c r="Y21" s="15"/>
      <c r="Z21" s="68"/>
      <c r="AA21" s="16"/>
      <c r="AB21" s="68"/>
      <c r="AC21" s="20"/>
      <c r="AD21" s="20"/>
      <c r="AE21" s="33">
        <f t="shared" si="1"/>
        <v>0</v>
      </c>
    </row>
    <row r="22" spans="1:31" x14ac:dyDescent="0.25">
      <c r="A22" s="31" t="s">
        <v>73</v>
      </c>
      <c r="B22" s="32">
        <v>3.25</v>
      </c>
      <c r="C22" s="19">
        <v>4.75</v>
      </c>
      <c r="D22" s="179">
        <v>5</v>
      </c>
      <c r="E22" s="48" t="s">
        <v>108</v>
      </c>
      <c r="F22" s="16">
        <v>5</v>
      </c>
      <c r="G22" s="121" t="s">
        <v>198</v>
      </c>
      <c r="H22" s="16">
        <v>5</v>
      </c>
      <c r="I22" s="175" t="s">
        <v>225</v>
      </c>
      <c r="J22" s="20">
        <v>5</v>
      </c>
      <c r="K22" s="15">
        <v>5</v>
      </c>
      <c r="L22" s="18"/>
      <c r="M22" s="33">
        <f>(IF(SUM(B22:D22)/3 &gt;= 3, 1, 0) + COUNTIF(F22:J22,"&gt;=3")) * IF(AND(K22 &gt; 2, L22 &gt; 2), 1, 0)</f>
        <v>0</v>
      </c>
      <c r="N22" s="49"/>
      <c r="O22" s="183"/>
      <c r="P22" s="49"/>
      <c r="Q22" s="20"/>
      <c r="R22" s="17"/>
      <c r="S22" s="15"/>
      <c r="T22" s="64"/>
      <c r="U22" s="16"/>
      <c r="V22" s="68"/>
      <c r="W22" s="20"/>
      <c r="X22" s="17"/>
      <c r="Y22" s="15"/>
      <c r="Z22" s="68"/>
      <c r="AA22" s="16"/>
      <c r="AB22" s="68"/>
      <c r="AC22" s="20"/>
      <c r="AD22" s="20"/>
      <c r="AE22" s="33">
        <f>MAX(R22:R22, X22:X22, AD22:AD22)</f>
        <v>0</v>
      </c>
    </row>
    <row r="23" spans="1:31" x14ac:dyDescent="0.25">
      <c r="A23" s="46" t="s">
        <v>69</v>
      </c>
      <c r="B23" s="32">
        <v>5</v>
      </c>
      <c r="C23" s="19">
        <v>4.75</v>
      </c>
      <c r="D23" s="179">
        <v>2</v>
      </c>
      <c r="E23" s="48" t="s">
        <v>108</v>
      </c>
      <c r="F23" s="16">
        <v>5</v>
      </c>
      <c r="G23" s="121" t="s">
        <v>198</v>
      </c>
      <c r="H23" s="16">
        <v>5</v>
      </c>
      <c r="I23" s="175" t="s">
        <v>225</v>
      </c>
      <c r="J23" s="20">
        <v>5</v>
      </c>
      <c r="K23" s="15">
        <v>5</v>
      </c>
      <c r="L23" s="18"/>
      <c r="M23" s="33">
        <f t="shared" si="0"/>
        <v>0</v>
      </c>
      <c r="N23" s="187"/>
      <c r="O23" s="183"/>
      <c r="P23" s="82"/>
      <c r="Q23" s="20"/>
      <c r="R23" s="17"/>
      <c r="S23" s="15"/>
      <c r="T23" s="64"/>
      <c r="U23" s="16"/>
      <c r="V23" s="69"/>
      <c r="W23" s="20"/>
      <c r="X23" s="17"/>
      <c r="Y23" s="15"/>
      <c r="Z23" s="68"/>
      <c r="AA23" s="16"/>
      <c r="AB23" s="71"/>
      <c r="AC23" s="20"/>
      <c r="AD23" s="20"/>
      <c r="AE23" s="33">
        <f t="shared" si="1"/>
        <v>0</v>
      </c>
    </row>
    <row r="24" spans="1:31" x14ac:dyDescent="0.25">
      <c r="A24" s="39" t="s">
        <v>23</v>
      </c>
      <c r="B24" s="32">
        <v>5</v>
      </c>
      <c r="C24" s="19"/>
      <c r="D24" s="179"/>
      <c r="E24" s="48" t="s">
        <v>108</v>
      </c>
      <c r="F24" s="16">
        <v>5</v>
      </c>
      <c r="G24" s="113" t="s">
        <v>12</v>
      </c>
      <c r="H24" s="16"/>
      <c r="I24" s="113" t="s">
        <v>12</v>
      </c>
      <c r="J24" s="20"/>
      <c r="K24" s="15">
        <v>5</v>
      </c>
      <c r="L24" s="18"/>
      <c r="M24" s="33">
        <f t="shared" si="0"/>
        <v>0</v>
      </c>
      <c r="N24" s="49"/>
      <c r="O24" s="183"/>
      <c r="P24" s="49"/>
      <c r="Q24" s="20"/>
      <c r="R24" s="17"/>
      <c r="S24" s="15"/>
      <c r="T24" s="64"/>
      <c r="U24" s="16"/>
      <c r="V24" s="68"/>
      <c r="W24" s="20"/>
      <c r="X24" s="17"/>
      <c r="Y24" s="15"/>
      <c r="Z24" s="68"/>
      <c r="AA24" s="16"/>
      <c r="AB24" s="68"/>
      <c r="AC24" s="20"/>
      <c r="AD24" s="20"/>
      <c r="AE24" s="33">
        <f t="shared" si="1"/>
        <v>0</v>
      </c>
    </row>
    <row r="25" spans="1:31" x14ac:dyDescent="0.25">
      <c r="A25" s="31" t="s">
        <v>98</v>
      </c>
      <c r="B25" s="32">
        <v>2.75</v>
      </c>
      <c r="C25" s="19">
        <v>2.75</v>
      </c>
      <c r="D25" s="179">
        <v>1</v>
      </c>
      <c r="E25" s="48" t="s">
        <v>108</v>
      </c>
      <c r="F25" s="16">
        <v>5</v>
      </c>
      <c r="G25" s="121" t="s">
        <v>193</v>
      </c>
      <c r="H25" s="16">
        <v>2</v>
      </c>
      <c r="I25" s="175" t="s">
        <v>225</v>
      </c>
      <c r="J25" s="20">
        <v>5</v>
      </c>
      <c r="K25" s="15">
        <v>4.75</v>
      </c>
      <c r="L25" s="18"/>
      <c r="M25" s="33">
        <f>(IF(SUM(B25:D25)/3 &gt;= 3, 1, 0) + COUNTIF(F25:J25,"&gt;=3")) * IF(AND(K25 &gt; 2, L25 &gt; 2), 1, 0)</f>
        <v>0</v>
      </c>
      <c r="N25" s="185" t="s">
        <v>290</v>
      </c>
      <c r="O25" s="183">
        <v>3</v>
      </c>
      <c r="P25" s="48" t="s">
        <v>275</v>
      </c>
      <c r="Q25" s="20">
        <v>2</v>
      </c>
      <c r="R25" s="17"/>
      <c r="S25" s="15"/>
      <c r="T25" s="64"/>
      <c r="U25" s="16"/>
      <c r="V25" s="68"/>
      <c r="W25" s="20"/>
      <c r="X25" s="17"/>
      <c r="Y25" s="15"/>
      <c r="Z25" s="68"/>
      <c r="AA25" s="16"/>
      <c r="AB25" s="68"/>
      <c r="AC25" s="20"/>
      <c r="AD25" s="20"/>
      <c r="AE25" s="33">
        <f>MAX(R25:R25, X25:X25, AD25:AD25)</f>
        <v>0</v>
      </c>
    </row>
    <row r="26" spans="1:31" x14ac:dyDescent="0.25">
      <c r="A26" s="31" t="s">
        <v>88</v>
      </c>
      <c r="B26" s="32">
        <v>0.75</v>
      </c>
      <c r="C26" s="19">
        <v>2</v>
      </c>
      <c r="D26" s="179">
        <v>2</v>
      </c>
      <c r="E26" s="48" t="s">
        <v>107</v>
      </c>
      <c r="F26" s="16">
        <v>2</v>
      </c>
      <c r="G26" s="119" t="s">
        <v>200</v>
      </c>
      <c r="H26" s="16">
        <v>2</v>
      </c>
      <c r="I26" s="175" t="s">
        <v>241</v>
      </c>
      <c r="J26" s="20">
        <v>2</v>
      </c>
      <c r="K26" s="15">
        <v>2.75</v>
      </c>
      <c r="L26" s="18"/>
      <c r="M26" s="33">
        <f>(IF(SUM(B26:D26)/3 &gt;= 3, 1, 0) + COUNTIF(F26:J26,"&gt;=3")) * IF(AND(K26 &gt; 2, L26 &gt; 2), 1, 0)</f>
        <v>0</v>
      </c>
      <c r="N26" s="49"/>
      <c r="O26" s="183"/>
      <c r="P26" s="49"/>
      <c r="Q26" s="20"/>
      <c r="R26" s="17"/>
      <c r="S26" s="15"/>
      <c r="T26" s="64"/>
      <c r="U26" s="16"/>
      <c r="V26" s="69"/>
      <c r="W26" s="20"/>
      <c r="X26" s="17"/>
      <c r="Y26" s="15"/>
      <c r="Z26" s="71"/>
      <c r="AA26" s="16"/>
      <c r="AB26" s="71"/>
      <c r="AC26" s="20"/>
      <c r="AD26" s="20"/>
      <c r="AE26" s="33">
        <f>MAX(R26:R26, X26:X26, AD26:AD26)</f>
        <v>0</v>
      </c>
    </row>
    <row r="27" spans="1:31" s="107" customFormat="1" ht="15" hidden="1" customHeight="1" x14ac:dyDescent="0.25">
      <c r="A27" s="94" t="s">
        <v>78</v>
      </c>
      <c r="B27" s="95">
        <v>0</v>
      </c>
      <c r="C27" s="96"/>
      <c r="D27" s="180"/>
      <c r="E27" s="139" t="s">
        <v>108</v>
      </c>
      <c r="F27" s="99">
        <v>2</v>
      </c>
      <c r="G27" s="114"/>
      <c r="H27" s="99"/>
      <c r="I27" s="171"/>
      <c r="J27" s="103"/>
      <c r="K27" s="100"/>
      <c r="L27" s="97"/>
      <c r="M27" s="101">
        <f>(IF(SUM(B27:D27)/3 &gt;= 3, 1, 0) + COUNTIF(F27:J27,"&gt;=3")) * IF(AND(K27 &gt; 2, L27 &gt; 2), 1, 0)</f>
        <v>0</v>
      </c>
      <c r="N27" s="102"/>
      <c r="O27" s="184"/>
      <c r="P27" s="102"/>
      <c r="Q27" s="103"/>
      <c r="R27" s="104"/>
      <c r="S27" s="100"/>
      <c r="T27" s="105"/>
      <c r="U27" s="99"/>
      <c r="V27" s="106"/>
      <c r="W27" s="103"/>
      <c r="X27" s="104"/>
      <c r="Y27" s="100"/>
      <c r="Z27" s="106"/>
      <c r="AA27" s="99"/>
      <c r="AB27" s="106"/>
      <c r="AC27" s="103"/>
      <c r="AD27" s="103"/>
      <c r="AE27" s="101">
        <f>MAX(R27:R27, X27:X27, AD27:AD27)</f>
        <v>0</v>
      </c>
    </row>
    <row r="28" spans="1:31" s="107" customFormat="1" ht="15" hidden="1" customHeight="1" x14ac:dyDescent="0.25">
      <c r="A28" s="94" t="s">
        <v>97</v>
      </c>
      <c r="B28" s="95">
        <v>1.25</v>
      </c>
      <c r="C28" s="96"/>
      <c r="D28" s="180"/>
      <c r="E28" s="139" t="s">
        <v>112</v>
      </c>
      <c r="F28" s="99">
        <v>2</v>
      </c>
      <c r="G28" s="114"/>
      <c r="H28" s="99"/>
      <c r="I28" s="171"/>
      <c r="J28" s="103"/>
      <c r="K28" s="100"/>
      <c r="L28" s="97"/>
      <c r="M28" s="101">
        <f>(IF(SUM(B28:D28)/3 &gt;= 3, 1, 0) + COUNTIF(F28:J28,"&gt;=3")) * IF(AND(K28 &gt; 2, L28 &gt; 2), 1, 0)</f>
        <v>0</v>
      </c>
      <c r="N28" s="102"/>
      <c r="O28" s="184"/>
      <c r="P28" s="102"/>
      <c r="Q28" s="103"/>
      <c r="R28" s="104"/>
      <c r="S28" s="100"/>
      <c r="T28" s="105"/>
      <c r="U28" s="99"/>
      <c r="V28" s="106"/>
      <c r="W28" s="103"/>
      <c r="X28" s="104"/>
      <c r="Y28" s="100"/>
      <c r="Z28" s="106"/>
      <c r="AA28" s="99"/>
      <c r="AB28" s="106"/>
      <c r="AC28" s="103"/>
      <c r="AD28" s="103"/>
      <c r="AE28" s="101">
        <f>MAX(R28:R28, X28:X28, AD28:AD28)</f>
        <v>0</v>
      </c>
    </row>
    <row r="29" spans="1:31" x14ac:dyDescent="0.25">
      <c r="A29" s="46" t="s">
        <v>55</v>
      </c>
      <c r="B29" s="32">
        <v>3.75</v>
      </c>
      <c r="C29" s="19"/>
      <c r="D29" s="179"/>
      <c r="E29" s="48" t="s">
        <v>108</v>
      </c>
      <c r="F29" s="16">
        <v>5</v>
      </c>
      <c r="G29" s="113" t="s">
        <v>12</v>
      </c>
      <c r="H29" s="16"/>
      <c r="I29" s="170" t="s">
        <v>12</v>
      </c>
      <c r="J29" s="20"/>
      <c r="K29" s="15">
        <v>4</v>
      </c>
      <c r="L29" s="18"/>
      <c r="M29" s="33">
        <f t="shared" si="0"/>
        <v>0</v>
      </c>
      <c r="N29" s="49"/>
      <c r="O29" s="183"/>
      <c r="P29" s="49"/>
      <c r="Q29" s="20"/>
      <c r="R29" s="17"/>
      <c r="S29" s="15"/>
      <c r="T29" s="64"/>
      <c r="U29" s="16"/>
      <c r="V29" s="68"/>
      <c r="W29" s="20"/>
      <c r="X29" s="17"/>
      <c r="Y29" s="15"/>
      <c r="Z29" s="68"/>
      <c r="AA29" s="16"/>
      <c r="AB29" s="68"/>
      <c r="AC29" s="20"/>
      <c r="AD29" s="20"/>
      <c r="AE29" s="33">
        <f t="shared" si="1"/>
        <v>0</v>
      </c>
    </row>
    <row r="30" spans="1:31" x14ac:dyDescent="0.25">
      <c r="A30" s="31" t="s">
        <v>74</v>
      </c>
      <c r="B30" s="32">
        <v>3.25</v>
      </c>
      <c r="C30" s="19">
        <v>5</v>
      </c>
      <c r="D30" s="179">
        <v>5</v>
      </c>
      <c r="E30" s="48" t="s">
        <v>108</v>
      </c>
      <c r="F30" s="16">
        <v>5</v>
      </c>
      <c r="G30" s="121" t="s">
        <v>198</v>
      </c>
      <c r="H30" s="16">
        <v>5</v>
      </c>
      <c r="I30" s="175" t="s">
        <v>242</v>
      </c>
      <c r="J30" s="20">
        <v>4</v>
      </c>
      <c r="K30" s="15">
        <v>5.25</v>
      </c>
      <c r="L30" s="18"/>
      <c r="M30" s="33">
        <f>(IF(SUM(B30:D30)/3 &gt;= 3, 1, 0) + COUNTIF(F30:J30,"&gt;=3")) * IF(AND(K30 &gt; 2, L30 &gt; 2), 1, 0)</f>
        <v>0</v>
      </c>
      <c r="N30" s="49"/>
      <c r="O30" s="183"/>
      <c r="P30" s="49"/>
      <c r="Q30" s="20"/>
      <c r="R30" s="17"/>
      <c r="S30" s="15"/>
      <c r="T30" s="64"/>
      <c r="U30" s="16"/>
      <c r="V30" s="68"/>
      <c r="W30" s="20"/>
      <c r="X30" s="17"/>
      <c r="Y30" s="15"/>
      <c r="Z30" s="68"/>
      <c r="AA30" s="16"/>
      <c r="AB30" s="68"/>
      <c r="AC30" s="20"/>
      <c r="AD30" s="20"/>
      <c r="AE30" s="33">
        <f>MAX(R30:R30, X30:X30, AD30:AD30)</f>
        <v>0</v>
      </c>
    </row>
    <row r="31" spans="1:31" x14ac:dyDescent="0.25">
      <c r="A31" s="31" t="s">
        <v>71</v>
      </c>
      <c r="B31" s="32">
        <v>1</v>
      </c>
      <c r="C31" s="19">
        <v>1</v>
      </c>
      <c r="D31" s="179">
        <v>2</v>
      </c>
      <c r="E31" s="48" t="s">
        <v>113</v>
      </c>
      <c r="F31" s="16">
        <v>2</v>
      </c>
      <c r="G31" s="121" t="s">
        <v>203</v>
      </c>
      <c r="H31" s="16">
        <v>2</v>
      </c>
      <c r="I31" s="175" t="s">
        <v>229</v>
      </c>
      <c r="J31" s="20">
        <v>2</v>
      </c>
      <c r="K31" s="15">
        <v>3</v>
      </c>
      <c r="L31" s="18"/>
      <c r="M31" s="33">
        <f>(IF(SUM(B31:D31)/3 &gt;= 3, 1, 0) + COUNTIF(F31:J31,"&gt;=3")) * IF(AND(K31 &gt; 2, L31 &gt; 2), 1, 0)</f>
        <v>0</v>
      </c>
      <c r="N31" s="49"/>
      <c r="O31" s="183"/>
      <c r="P31" s="49"/>
      <c r="Q31" s="20"/>
      <c r="R31" s="17"/>
      <c r="S31" s="15"/>
      <c r="T31" s="64"/>
      <c r="U31" s="16"/>
      <c r="V31" s="69"/>
      <c r="W31" s="20"/>
      <c r="X31" s="17"/>
      <c r="Y31" s="15"/>
      <c r="Z31" s="68"/>
      <c r="AA31" s="16"/>
      <c r="AB31" s="68"/>
      <c r="AC31" s="20"/>
      <c r="AD31" s="20"/>
      <c r="AE31" s="33">
        <f>MAX(R31:R31, X31:X31, AD31:AD31)</f>
        <v>0</v>
      </c>
    </row>
    <row r="32" spans="1:31" s="107" customFormat="1" ht="15" hidden="1" customHeight="1" x14ac:dyDescent="0.25">
      <c r="A32" s="94" t="s">
        <v>92</v>
      </c>
      <c r="B32" s="95">
        <v>3.75</v>
      </c>
      <c r="C32" s="96">
        <v>2</v>
      </c>
      <c r="D32" s="180"/>
      <c r="E32" s="139" t="s">
        <v>108</v>
      </c>
      <c r="F32" s="99">
        <v>5</v>
      </c>
      <c r="G32" s="114" t="s">
        <v>12</v>
      </c>
      <c r="H32" s="99"/>
      <c r="I32" s="171"/>
      <c r="J32" s="103"/>
      <c r="K32" s="100">
        <v>5.25</v>
      </c>
      <c r="L32" s="97"/>
      <c r="M32" s="101">
        <f>(IF(SUM(B32:D32)/3 &gt;= 3, 1, 0) + COUNTIF(F32:J32,"&gt;=3")) * IF(AND(K32 &gt; 2, L32 &gt; 2), 1, 0)</f>
        <v>0</v>
      </c>
      <c r="N32" s="102"/>
      <c r="O32" s="184"/>
      <c r="P32" s="102"/>
      <c r="Q32" s="103"/>
      <c r="R32" s="104"/>
      <c r="S32" s="100"/>
      <c r="T32" s="105"/>
      <c r="U32" s="99"/>
      <c r="V32" s="106"/>
      <c r="W32" s="103"/>
      <c r="X32" s="104"/>
      <c r="Y32" s="100"/>
      <c r="Z32" s="106"/>
      <c r="AA32" s="99"/>
      <c r="AB32" s="106"/>
      <c r="AC32" s="103"/>
      <c r="AD32" s="103"/>
      <c r="AE32" s="101">
        <f>MAX(R32:R32, X32:X32, AD32:AD32)</f>
        <v>0</v>
      </c>
    </row>
    <row r="33" spans="1:31" x14ac:dyDescent="0.25">
      <c r="A33" s="46" t="s">
        <v>56</v>
      </c>
      <c r="B33" s="32">
        <v>2.75</v>
      </c>
      <c r="C33" s="19">
        <v>4.75</v>
      </c>
      <c r="D33" s="179">
        <v>2</v>
      </c>
      <c r="E33" s="48" t="s">
        <v>108</v>
      </c>
      <c r="F33" s="16">
        <v>5</v>
      </c>
      <c r="G33" s="121" t="s">
        <v>199</v>
      </c>
      <c r="H33" s="16">
        <v>2</v>
      </c>
      <c r="I33" s="175" t="s">
        <v>225</v>
      </c>
      <c r="J33" s="20">
        <v>5</v>
      </c>
      <c r="K33" s="15">
        <v>3</v>
      </c>
      <c r="L33" s="18"/>
      <c r="M33" s="33">
        <f t="shared" si="0"/>
        <v>0</v>
      </c>
      <c r="N33" s="185" t="s">
        <v>280</v>
      </c>
      <c r="O33" s="183">
        <v>4</v>
      </c>
      <c r="P33" s="48" t="s">
        <v>270</v>
      </c>
      <c r="Q33" s="20">
        <v>3</v>
      </c>
      <c r="R33" s="17"/>
      <c r="S33" s="15"/>
      <c r="T33" s="64"/>
      <c r="U33" s="16"/>
      <c r="V33" s="69"/>
      <c r="W33" s="20"/>
      <c r="X33" s="17"/>
      <c r="Y33" s="15"/>
      <c r="Z33" s="71"/>
      <c r="AA33" s="16"/>
      <c r="AB33" s="71"/>
      <c r="AC33" s="20"/>
      <c r="AD33" s="20"/>
      <c r="AE33" s="33">
        <f t="shared" si="1"/>
        <v>0</v>
      </c>
    </row>
    <row r="34" spans="1:31" x14ac:dyDescent="0.25">
      <c r="A34" s="46" t="s">
        <v>57</v>
      </c>
      <c r="B34" s="32">
        <v>0</v>
      </c>
      <c r="C34" s="19">
        <v>2</v>
      </c>
      <c r="D34" s="179"/>
      <c r="E34" s="48" t="s">
        <v>107</v>
      </c>
      <c r="F34" s="16">
        <v>2</v>
      </c>
      <c r="G34" s="121" t="s">
        <v>194</v>
      </c>
      <c r="H34" s="16">
        <v>2</v>
      </c>
      <c r="I34" s="175" t="s">
        <v>229</v>
      </c>
      <c r="J34" s="20">
        <v>2</v>
      </c>
      <c r="K34" s="15">
        <v>4.75</v>
      </c>
      <c r="L34" s="18"/>
      <c r="M34" s="33">
        <f t="shared" si="0"/>
        <v>0</v>
      </c>
      <c r="N34" s="49"/>
      <c r="O34" s="183"/>
      <c r="P34" s="49"/>
      <c r="Q34" s="20"/>
      <c r="R34" s="17"/>
      <c r="S34" s="15"/>
      <c r="T34" s="64"/>
      <c r="U34" s="16"/>
      <c r="V34" s="69"/>
      <c r="W34" s="20"/>
      <c r="X34" s="17"/>
      <c r="Y34" s="15"/>
      <c r="Z34" s="68"/>
      <c r="AA34" s="16"/>
      <c r="AB34" s="68"/>
      <c r="AC34" s="20"/>
      <c r="AD34" s="20"/>
      <c r="AE34" s="33">
        <f t="shared" si="1"/>
        <v>0</v>
      </c>
    </row>
    <row r="35" spans="1:31" x14ac:dyDescent="0.25">
      <c r="A35" s="46" t="s">
        <v>110</v>
      </c>
      <c r="B35" s="32">
        <v>2</v>
      </c>
      <c r="C35" s="19"/>
      <c r="D35" s="179"/>
      <c r="E35" s="48" t="s">
        <v>107</v>
      </c>
      <c r="F35" s="16">
        <v>2</v>
      </c>
      <c r="G35" s="113" t="s">
        <v>12</v>
      </c>
      <c r="H35" s="16"/>
      <c r="I35" s="113" t="s">
        <v>12</v>
      </c>
      <c r="J35" s="20"/>
      <c r="K35" s="15">
        <v>4.25</v>
      </c>
      <c r="L35" s="18"/>
      <c r="M35" s="33">
        <f t="shared" si="0"/>
        <v>0</v>
      </c>
      <c r="N35" s="49"/>
      <c r="O35" s="183"/>
      <c r="P35" s="49"/>
      <c r="Q35" s="20"/>
      <c r="R35" s="17"/>
      <c r="S35" s="15"/>
      <c r="T35" s="64"/>
      <c r="U35" s="16"/>
      <c r="V35" s="68"/>
      <c r="W35" s="20"/>
      <c r="X35" s="17"/>
      <c r="Y35" s="15"/>
      <c r="Z35" s="68"/>
      <c r="AA35" s="16"/>
      <c r="AB35" s="68"/>
      <c r="AC35" s="20"/>
      <c r="AD35" s="20"/>
      <c r="AE35" s="33">
        <f t="shared" si="1"/>
        <v>0</v>
      </c>
    </row>
    <row r="36" spans="1:31" s="166" customFormat="1" ht="15" hidden="1" customHeight="1" x14ac:dyDescent="0.25">
      <c r="A36" s="151" t="s">
        <v>58</v>
      </c>
      <c r="B36" s="152">
        <v>3.75</v>
      </c>
      <c r="C36" s="153"/>
      <c r="D36" s="181"/>
      <c r="E36" s="155" t="s">
        <v>108</v>
      </c>
      <c r="F36" s="156">
        <v>5</v>
      </c>
      <c r="G36" s="157" t="s">
        <v>12</v>
      </c>
      <c r="H36" s="156"/>
      <c r="I36" s="176"/>
      <c r="J36" s="158"/>
      <c r="K36" s="159">
        <v>4</v>
      </c>
      <c r="L36" s="154"/>
      <c r="M36" s="160">
        <f t="shared" si="0"/>
        <v>0</v>
      </c>
      <c r="N36" s="168"/>
      <c r="O36" s="186"/>
      <c r="P36" s="168"/>
      <c r="Q36" s="158"/>
      <c r="R36" s="162"/>
      <c r="S36" s="159"/>
      <c r="T36" s="163"/>
      <c r="U36" s="156"/>
      <c r="V36" s="169"/>
      <c r="W36" s="158"/>
      <c r="X36" s="162"/>
      <c r="Y36" s="159"/>
      <c r="Z36" s="169"/>
      <c r="AA36" s="156"/>
      <c r="AB36" s="169"/>
      <c r="AC36" s="158"/>
      <c r="AD36" s="158"/>
      <c r="AE36" s="160">
        <f t="shared" si="1"/>
        <v>0</v>
      </c>
    </row>
    <row r="37" spans="1:31" x14ac:dyDescent="0.25">
      <c r="A37" s="46" t="s">
        <v>59</v>
      </c>
      <c r="B37" s="32">
        <v>0</v>
      </c>
      <c r="C37" s="19"/>
      <c r="D37" s="179"/>
      <c r="E37" s="51" t="s">
        <v>107</v>
      </c>
      <c r="F37" s="16">
        <v>2</v>
      </c>
      <c r="G37" s="121" t="s">
        <v>186</v>
      </c>
      <c r="H37" s="16">
        <v>2</v>
      </c>
      <c r="I37" s="113" t="s">
        <v>12</v>
      </c>
      <c r="J37" s="20"/>
      <c r="K37" s="15">
        <v>2</v>
      </c>
      <c r="L37" s="18"/>
      <c r="M37" s="33">
        <f t="shared" si="0"/>
        <v>0</v>
      </c>
      <c r="N37" s="49"/>
      <c r="O37" s="183"/>
      <c r="P37" s="49"/>
      <c r="Q37" s="20"/>
      <c r="R37" s="17"/>
      <c r="S37" s="15"/>
      <c r="T37" s="64"/>
      <c r="U37" s="16"/>
      <c r="V37" s="68"/>
      <c r="W37" s="20"/>
      <c r="X37" s="17"/>
      <c r="Y37" s="15"/>
      <c r="Z37" s="68"/>
      <c r="AA37" s="16"/>
      <c r="AB37" s="68"/>
      <c r="AC37" s="20"/>
      <c r="AD37" s="20"/>
      <c r="AE37" s="33">
        <f t="shared" si="1"/>
        <v>0</v>
      </c>
    </row>
    <row r="38" spans="1:31" s="166" customFormat="1" ht="15" hidden="1" customHeight="1" x14ac:dyDescent="0.25">
      <c r="A38" s="151" t="s">
        <v>60</v>
      </c>
      <c r="B38" s="152">
        <v>2.75</v>
      </c>
      <c r="C38" s="153">
        <v>2</v>
      </c>
      <c r="D38" s="181"/>
      <c r="E38" s="167" t="s">
        <v>102</v>
      </c>
      <c r="F38" s="156">
        <v>5</v>
      </c>
      <c r="G38" s="157" t="s">
        <v>12</v>
      </c>
      <c r="H38" s="156"/>
      <c r="I38" s="176"/>
      <c r="J38" s="158"/>
      <c r="K38" s="159">
        <v>4</v>
      </c>
      <c r="L38" s="154"/>
      <c r="M38" s="160">
        <f t="shared" si="0"/>
        <v>0</v>
      </c>
      <c r="N38" s="168"/>
      <c r="O38" s="186"/>
      <c r="P38" s="168"/>
      <c r="Q38" s="158"/>
      <c r="R38" s="162"/>
      <c r="S38" s="159"/>
      <c r="T38" s="163"/>
      <c r="U38" s="156"/>
      <c r="V38" s="169"/>
      <c r="W38" s="158"/>
      <c r="X38" s="162"/>
      <c r="Y38" s="159"/>
      <c r="Z38" s="169"/>
      <c r="AA38" s="156"/>
      <c r="AB38" s="169"/>
      <c r="AC38" s="158"/>
      <c r="AD38" s="158"/>
      <c r="AE38" s="160">
        <f t="shared" si="1"/>
        <v>0</v>
      </c>
    </row>
    <row r="39" spans="1:31" x14ac:dyDescent="0.25">
      <c r="A39" s="46" t="s">
        <v>104</v>
      </c>
      <c r="B39" s="32" t="s">
        <v>12</v>
      </c>
      <c r="C39" s="19"/>
      <c r="D39" s="179"/>
      <c r="E39" s="51" t="s">
        <v>105</v>
      </c>
      <c r="F39" s="16">
        <v>2</v>
      </c>
      <c r="G39" s="113" t="s">
        <v>12</v>
      </c>
      <c r="H39" s="16"/>
      <c r="I39" s="113" t="s">
        <v>12</v>
      </c>
      <c r="J39" s="20"/>
      <c r="K39" s="15">
        <v>2</v>
      </c>
      <c r="L39" s="18"/>
      <c r="M39" s="33">
        <f t="shared" si="0"/>
        <v>0</v>
      </c>
      <c r="N39" s="49"/>
      <c r="O39" s="183"/>
      <c r="P39" s="49"/>
      <c r="Q39" s="20"/>
      <c r="R39" s="17"/>
      <c r="S39" s="15"/>
      <c r="T39" s="64"/>
      <c r="U39" s="16"/>
      <c r="V39" s="68"/>
      <c r="W39" s="20"/>
      <c r="X39" s="17"/>
      <c r="Y39" s="15"/>
      <c r="Z39" s="68"/>
      <c r="AA39" s="16"/>
      <c r="AB39" s="68"/>
      <c r="AC39" s="20"/>
      <c r="AD39" s="20"/>
      <c r="AE39" s="33">
        <f t="shared" si="1"/>
        <v>0</v>
      </c>
    </row>
    <row r="40" spans="1:31" x14ac:dyDescent="0.25">
      <c r="A40" s="46" t="s">
        <v>61</v>
      </c>
      <c r="B40" s="32">
        <v>3.75</v>
      </c>
      <c r="C40" s="19">
        <v>2</v>
      </c>
      <c r="D40" s="179">
        <v>1</v>
      </c>
      <c r="E40" s="48" t="s">
        <v>108</v>
      </c>
      <c r="F40" s="16">
        <v>5</v>
      </c>
      <c r="G40" s="121" t="s">
        <v>204</v>
      </c>
      <c r="H40" s="16">
        <v>2</v>
      </c>
      <c r="I40" s="175" t="s">
        <v>225</v>
      </c>
      <c r="J40" s="20">
        <v>5</v>
      </c>
      <c r="K40" s="15">
        <v>5</v>
      </c>
      <c r="L40" s="18"/>
      <c r="M40" s="33">
        <f t="shared" si="0"/>
        <v>0</v>
      </c>
      <c r="N40" s="49"/>
      <c r="O40" s="183"/>
      <c r="P40" s="49"/>
      <c r="Q40" s="20"/>
      <c r="R40" s="17"/>
      <c r="S40" s="15"/>
      <c r="T40" s="64"/>
      <c r="U40" s="16"/>
      <c r="V40" s="68"/>
      <c r="W40" s="20"/>
      <c r="X40" s="17"/>
      <c r="Y40" s="15"/>
      <c r="Z40" s="68"/>
      <c r="AA40" s="16"/>
      <c r="AB40" s="68"/>
      <c r="AC40" s="20"/>
      <c r="AD40" s="20"/>
      <c r="AE40" s="33">
        <f t="shared" si="1"/>
        <v>0</v>
      </c>
    </row>
    <row r="41" spans="1:31" x14ac:dyDescent="0.25">
      <c r="A41" s="31" t="s">
        <v>94</v>
      </c>
      <c r="B41" s="32">
        <v>2.75</v>
      </c>
      <c r="C41" s="19">
        <v>2</v>
      </c>
      <c r="D41" s="179">
        <v>4.75</v>
      </c>
      <c r="E41" s="48" t="s">
        <v>111</v>
      </c>
      <c r="F41" s="16">
        <v>2</v>
      </c>
      <c r="G41" s="121" t="s">
        <v>187</v>
      </c>
      <c r="H41" s="16">
        <v>2</v>
      </c>
      <c r="I41" s="175" t="s">
        <v>243</v>
      </c>
      <c r="J41" s="20">
        <v>4</v>
      </c>
      <c r="K41" s="15">
        <v>4</v>
      </c>
      <c r="L41" s="18"/>
      <c r="M41" s="33">
        <f>(IF(SUM(B41:D41)/3 &gt;= 3, 1, 0) + COUNTIF(F41:J41,"&gt;=3")) * IF(AND(K41 &gt; 2, L41 &gt; 2), 1, 0)</f>
        <v>0</v>
      </c>
      <c r="N41" s="185" t="s">
        <v>280</v>
      </c>
      <c r="O41" s="183">
        <v>4</v>
      </c>
      <c r="P41" s="48" t="s">
        <v>276</v>
      </c>
      <c r="Q41" s="20">
        <v>2</v>
      </c>
      <c r="R41" s="17"/>
      <c r="S41" s="15"/>
      <c r="T41" s="64"/>
      <c r="U41" s="16"/>
      <c r="V41" s="68"/>
      <c r="W41" s="20"/>
      <c r="X41" s="17"/>
      <c r="Y41" s="15"/>
      <c r="Z41" s="68"/>
      <c r="AA41" s="16"/>
      <c r="AB41" s="68"/>
      <c r="AC41" s="20"/>
      <c r="AD41" s="20"/>
      <c r="AE41" s="33">
        <f>MAX(R41:R41, X41:X41, AD41:AD41)</f>
        <v>0</v>
      </c>
    </row>
    <row r="42" spans="1:31" s="166" customFormat="1" ht="15" hidden="1" customHeight="1" x14ac:dyDescent="0.25">
      <c r="A42" s="151" t="s">
        <v>106</v>
      </c>
      <c r="B42" s="152">
        <v>2</v>
      </c>
      <c r="C42" s="153">
        <v>1</v>
      </c>
      <c r="D42" s="181"/>
      <c r="E42" s="155" t="s">
        <v>108</v>
      </c>
      <c r="F42" s="156">
        <v>5</v>
      </c>
      <c r="G42" s="157" t="s">
        <v>12</v>
      </c>
      <c r="H42" s="156"/>
      <c r="I42" s="176"/>
      <c r="J42" s="158"/>
      <c r="K42" s="159">
        <v>2.75</v>
      </c>
      <c r="L42" s="154"/>
      <c r="M42" s="160">
        <f t="shared" si="0"/>
        <v>0</v>
      </c>
      <c r="N42" s="168"/>
      <c r="O42" s="186"/>
      <c r="P42" s="168"/>
      <c r="Q42" s="158"/>
      <c r="R42" s="162"/>
      <c r="S42" s="159"/>
      <c r="T42" s="163"/>
      <c r="U42" s="156"/>
      <c r="V42" s="169"/>
      <c r="W42" s="158"/>
      <c r="X42" s="162"/>
      <c r="Y42" s="159"/>
      <c r="Z42" s="169"/>
      <c r="AA42" s="156"/>
      <c r="AB42" s="169"/>
      <c r="AC42" s="158"/>
      <c r="AD42" s="158"/>
      <c r="AE42" s="160">
        <f t="shared" si="1"/>
        <v>0</v>
      </c>
    </row>
    <row r="43" spans="1:31" x14ac:dyDescent="0.25">
      <c r="A43" s="31" t="s">
        <v>83</v>
      </c>
      <c r="B43" s="32">
        <v>0</v>
      </c>
      <c r="C43" s="19">
        <v>1</v>
      </c>
      <c r="D43" s="179">
        <v>2</v>
      </c>
      <c r="E43" s="48" t="s">
        <v>115</v>
      </c>
      <c r="F43" s="16">
        <v>2</v>
      </c>
      <c r="G43" s="121" t="s">
        <v>193</v>
      </c>
      <c r="H43" s="16">
        <v>2</v>
      </c>
      <c r="I43" s="175" t="s">
        <v>244</v>
      </c>
      <c r="J43" s="20">
        <v>3</v>
      </c>
      <c r="K43" s="15">
        <v>4.75</v>
      </c>
      <c r="L43" s="18"/>
      <c r="M43" s="33">
        <f>(IF(SUM(B43:D43)/3 &gt;= 3, 1, 0) + COUNTIF(F43:J43,"&gt;=3")) * IF(AND(K43 &gt; 2, L43 &gt; 2), 1, 0)</f>
        <v>0</v>
      </c>
      <c r="N43" s="185" t="s">
        <v>280</v>
      </c>
      <c r="O43" s="183">
        <v>4</v>
      </c>
      <c r="P43" s="48" t="s">
        <v>277</v>
      </c>
      <c r="Q43" s="20">
        <v>2</v>
      </c>
      <c r="R43" s="17"/>
      <c r="S43" s="15"/>
      <c r="T43" s="64"/>
      <c r="U43" s="16"/>
      <c r="V43" s="69"/>
      <c r="W43" s="20"/>
      <c r="X43" s="17"/>
      <c r="Y43" s="15"/>
      <c r="Z43" s="68"/>
      <c r="AA43" s="16"/>
      <c r="AB43" s="68"/>
      <c r="AC43" s="20"/>
      <c r="AD43" s="20"/>
      <c r="AE43" s="33">
        <f>MAX(R43:R43, X43:X43, AD43:AD43)</f>
        <v>0</v>
      </c>
    </row>
    <row r="44" spans="1:31" x14ac:dyDescent="0.25">
      <c r="A44" s="46" t="s">
        <v>63</v>
      </c>
      <c r="B44" s="32">
        <v>0</v>
      </c>
      <c r="C44" s="19"/>
      <c r="D44" s="179"/>
      <c r="E44" s="48" t="s">
        <v>107</v>
      </c>
      <c r="F44" s="16">
        <v>2</v>
      </c>
      <c r="G44" s="113" t="s">
        <v>12</v>
      </c>
      <c r="H44" s="16"/>
      <c r="I44" s="113" t="s">
        <v>12</v>
      </c>
      <c r="J44" s="20"/>
      <c r="K44" s="15">
        <v>3.25</v>
      </c>
      <c r="L44" s="18"/>
      <c r="M44" s="33">
        <f t="shared" si="0"/>
        <v>0</v>
      </c>
      <c r="N44" s="185"/>
      <c r="O44" s="183"/>
      <c r="R44" s="17"/>
      <c r="S44" s="15"/>
      <c r="T44" s="64"/>
      <c r="U44" s="16"/>
      <c r="V44" s="68"/>
      <c r="W44" s="20"/>
      <c r="X44" s="17"/>
      <c r="Y44" s="15"/>
      <c r="Z44" s="68"/>
      <c r="AA44" s="16"/>
      <c r="AB44" s="68"/>
      <c r="AC44" s="20"/>
      <c r="AD44" s="20"/>
      <c r="AE44" s="33">
        <f t="shared" si="1"/>
        <v>0</v>
      </c>
    </row>
    <row r="45" spans="1:31" ht="15.75" thickBot="1" x14ac:dyDescent="0.3">
      <c r="A45" s="31" t="s">
        <v>84</v>
      </c>
      <c r="B45" s="32">
        <v>0</v>
      </c>
      <c r="C45" s="19">
        <v>3.75</v>
      </c>
      <c r="D45" s="179">
        <v>2</v>
      </c>
      <c r="E45" s="48" t="s">
        <v>108</v>
      </c>
      <c r="F45" s="16">
        <v>5</v>
      </c>
      <c r="G45" s="121" t="s">
        <v>196</v>
      </c>
      <c r="H45" s="16">
        <v>2</v>
      </c>
      <c r="I45" s="175" t="s">
        <v>244</v>
      </c>
      <c r="J45" s="20">
        <v>3</v>
      </c>
      <c r="K45" s="15">
        <v>4.75</v>
      </c>
      <c r="L45" s="18"/>
      <c r="M45" s="33">
        <f>(IF(SUM(B45:D45)/3 &gt;= 3, 1, 0) + COUNTIF(F45:J45,"&gt;=3")) * IF(AND(K45 &gt; 2, L45 &gt; 2), 1, 0)</f>
        <v>0</v>
      </c>
      <c r="N45" s="185" t="s">
        <v>279</v>
      </c>
      <c r="O45" s="183">
        <v>5</v>
      </c>
      <c r="P45" s="48" t="s">
        <v>260</v>
      </c>
      <c r="Q45" s="20">
        <v>4.25</v>
      </c>
      <c r="R45" s="17"/>
      <c r="S45" s="15"/>
      <c r="T45" s="64"/>
      <c r="U45" s="16"/>
      <c r="V45" s="69"/>
      <c r="W45" s="20"/>
      <c r="X45" s="17"/>
      <c r="Y45" s="15"/>
      <c r="Z45" s="68"/>
      <c r="AA45" s="16"/>
      <c r="AB45" s="68"/>
      <c r="AC45" s="20"/>
      <c r="AD45" s="20"/>
      <c r="AE45" s="33">
        <f>MAX(R45:R45, X45:X45, AD45:AD45)</f>
        <v>0</v>
      </c>
    </row>
    <row r="46" spans="1:31" s="107" customFormat="1" hidden="1" x14ac:dyDescent="0.25">
      <c r="A46" s="94" t="s">
        <v>70</v>
      </c>
      <c r="B46" s="95">
        <v>0</v>
      </c>
      <c r="C46" s="96"/>
      <c r="D46" s="97"/>
      <c r="E46" s="139" t="s">
        <v>107</v>
      </c>
      <c r="F46" s="99">
        <v>2</v>
      </c>
      <c r="G46" s="114"/>
      <c r="H46" s="99"/>
      <c r="I46" s="114"/>
      <c r="J46" s="103"/>
      <c r="K46" s="100"/>
      <c r="L46" s="97"/>
      <c r="M46" s="101">
        <f>(IF(SUM(B46:D46)/3 &gt;= 3, 1, 0) + COUNTIF(F46:J46,"&gt;=3")) * IF(AND(K46 &gt; 2, L46 &gt; 2), 1, 0)</f>
        <v>0</v>
      </c>
      <c r="N46" s="102"/>
      <c r="O46" s="99"/>
      <c r="P46" s="105"/>
      <c r="Q46" s="103"/>
      <c r="R46" s="104"/>
      <c r="S46" s="100"/>
      <c r="T46" s="105"/>
      <c r="U46" s="99"/>
      <c r="V46" s="106"/>
      <c r="W46" s="103"/>
      <c r="X46" s="104"/>
      <c r="Y46" s="100"/>
      <c r="Z46" s="106"/>
      <c r="AA46" s="99"/>
      <c r="AB46" s="106"/>
      <c r="AC46" s="103"/>
      <c r="AD46" s="103"/>
      <c r="AE46" s="101">
        <f>MAX(R46:R46, X46:X46, AD46:AD46)</f>
        <v>0</v>
      </c>
    </row>
    <row r="47" spans="1:31" hidden="1" x14ac:dyDescent="0.25">
      <c r="A47" s="31"/>
      <c r="B47" s="32"/>
      <c r="C47" s="19"/>
      <c r="D47" s="18"/>
      <c r="E47" s="52"/>
      <c r="F47" s="16"/>
      <c r="G47" s="113"/>
      <c r="H47" s="16"/>
      <c r="I47" s="113"/>
      <c r="J47" s="20"/>
      <c r="K47" s="15"/>
      <c r="L47" s="18"/>
      <c r="M47" s="33">
        <f t="shared" si="0"/>
        <v>0</v>
      </c>
      <c r="N47" s="49"/>
      <c r="O47" s="16"/>
      <c r="P47" s="49"/>
      <c r="Q47" s="20"/>
      <c r="R47" s="17"/>
      <c r="S47" s="15"/>
      <c r="T47" s="64"/>
      <c r="U47" s="16"/>
      <c r="V47" s="69"/>
      <c r="W47" s="20"/>
      <c r="X47" s="17"/>
      <c r="Y47" s="15"/>
      <c r="Z47" s="68"/>
      <c r="AA47" s="16"/>
      <c r="AB47" s="68"/>
      <c r="AC47" s="20"/>
      <c r="AD47" s="20"/>
      <c r="AE47" s="33">
        <f t="shared" si="1"/>
        <v>0</v>
      </c>
    </row>
    <row r="48" spans="1:31" hidden="1" x14ac:dyDescent="0.25">
      <c r="A48" s="31"/>
      <c r="B48" s="32"/>
      <c r="C48" s="19"/>
      <c r="D48" s="18"/>
      <c r="E48" s="52"/>
      <c r="F48" s="16"/>
      <c r="G48" s="113"/>
      <c r="H48" s="16"/>
      <c r="I48" s="113"/>
      <c r="J48" s="20"/>
      <c r="K48" s="15"/>
      <c r="L48" s="18"/>
      <c r="M48" s="33">
        <f t="shared" si="0"/>
        <v>0</v>
      </c>
      <c r="N48" s="49"/>
      <c r="O48" s="16"/>
      <c r="P48" s="49"/>
      <c r="Q48" s="20"/>
      <c r="R48" s="17"/>
      <c r="S48" s="15"/>
      <c r="T48" s="64"/>
      <c r="U48" s="16"/>
      <c r="V48" s="68"/>
      <c r="W48" s="20"/>
      <c r="X48" s="17"/>
      <c r="Y48" s="15"/>
      <c r="Z48" s="68"/>
      <c r="AA48" s="16"/>
      <c r="AB48" s="68"/>
      <c r="AC48" s="20"/>
      <c r="AD48" s="20"/>
      <c r="AE48" s="33">
        <f t="shared" si="1"/>
        <v>0</v>
      </c>
    </row>
    <row r="49" spans="1:31" hidden="1" x14ac:dyDescent="0.25">
      <c r="A49" s="31"/>
      <c r="B49" s="32"/>
      <c r="C49" s="19"/>
      <c r="D49" s="18"/>
      <c r="E49" s="52"/>
      <c r="F49" s="16"/>
      <c r="G49" s="113"/>
      <c r="H49" s="16"/>
      <c r="I49" s="113"/>
      <c r="J49" s="20"/>
      <c r="K49" s="15"/>
      <c r="L49" s="18"/>
      <c r="M49" s="33">
        <f t="shared" si="0"/>
        <v>0</v>
      </c>
      <c r="N49" s="49"/>
      <c r="O49" s="16"/>
      <c r="P49" s="49"/>
      <c r="Q49" s="20"/>
      <c r="R49" s="17"/>
      <c r="S49" s="15"/>
      <c r="T49" s="64"/>
      <c r="U49" s="16"/>
      <c r="V49" s="68"/>
      <c r="W49" s="20"/>
      <c r="X49" s="17"/>
      <c r="Y49" s="15"/>
      <c r="Z49" s="68"/>
      <c r="AA49" s="16"/>
      <c r="AB49" s="68"/>
      <c r="AC49" s="20"/>
      <c r="AD49" s="20"/>
      <c r="AE49" s="33">
        <f t="shared" si="1"/>
        <v>0</v>
      </c>
    </row>
    <row r="50" spans="1:31" hidden="1" x14ac:dyDescent="0.25">
      <c r="A50" s="31"/>
      <c r="B50" s="32"/>
      <c r="C50" s="19"/>
      <c r="D50" s="18"/>
      <c r="E50" s="52"/>
      <c r="F50" s="16"/>
      <c r="G50" s="113"/>
      <c r="H50" s="16"/>
      <c r="I50" s="113"/>
      <c r="J50" s="20"/>
      <c r="K50" s="15"/>
      <c r="L50" s="18"/>
      <c r="M50" s="33">
        <f t="shared" si="0"/>
        <v>0</v>
      </c>
      <c r="N50" s="49"/>
      <c r="O50" s="16"/>
      <c r="P50" s="49"/>
      <c r="Q50" s="20"/>
      <c r="R50" s="17"/>
      <c r="S50" s="15"/>
      <c r="T50" s="64"/>
      <c r="U50" s="16"/>
      <c r="V50" s="68"/>
      <c r="W50" s="20"/>
      <c r="X50" s="17"/>
      <c r="Y50" s="15"/>
      <c r="Z50" s="68"/>
      <c r="AA50" s="16"/>
      <c r="AB50" s="68"/>
      <c r="AC50" s="20"/>
      <c r="AD50" s="20"/>
      <c r="AE50" s="33">
        <f t="shared" si="1"/>
        <v>0</v>
      </c>
    </row>
    <row r="51" spans="1:31" hidden="1" x14ac:dyDescent="0.25">
      <c r="A51" s="31"/>
      <c r="B51" s="32"/>
      <c r="C51" s="19"/>
      <c r="D51" s="18"/>
      <c r="E51" s="52"/>
      <c r="F51" s="16"/>
      <c r="G51" s="113"/>
      <c r="H51" s="16"/>
      <c r="I51" s="113"/>
      <c r="J51" s="20"/>
      <c r="K51" s="15"/>
      <c r="L51" s="18"/>
      <c r="M51" s="33">
        <f t="shared" si="0"/>
        <v>0</v>
      </c>
      <c r="N51" s="49"/>
      <c r="O51" s="16"/>
      <c r="P51" s="49"/>
      <c r="Q51" s="20"/>
      <c r="R51" s="17"/>
      <c r="S51" s="15"/>
      <c r="T51" s="64"/>
      <c r="U51" s="16"/>
      <c r="V51" s="68"/>
      <c r="W51" s="20"/>
      <c r="X51" s="17"/>
      <c r="Y51" s="15"/>
      <c r="Z51" s="68"/>
      <c r="AA51" s="16"/>
      <c r="AB51" s="68"/>
      <c r="AC51" s="20"/>
      <c r="AD51" s="20"/>
      <c r="AE51" s="33">
        <f t="shared" si="1"/>
        <v>0</v>
      </c>
    </row>
    <row r="52" spans="1:31" hidden="1" x14ac:dyDescent="0.25">
      <c r="A52" s="31"/>
      <c r="B52" s="32"/>
      <c r="C52" s="19"/>
      <c r="D52" s="18"/>
      <c r="E52" s="52"/>
      <c r="F52" s="16"/>
      <c r="G52" s="113"/>
      <c r="H52" s="16"/>
      <c r="I52" s="113"/>
      <c r="J52" s="20"/>
      <c r="K52" s="15"/>
      <c r="L52" s="18"/>
      <c r="M52" s="33">
        <f t="shared" si="0"/>
        <v>0</v>
      </c>
      <c r="N52" s="49"/>
      <c r="O52" s="16"/>
      <c r="P52" s="49"/>
      <c r="Q52" s="20"/>
      <c r="R52" s="17"/>
      <c r="S52" s="15"/>
      <c r="T52" s="64"/>
      <c r="U52" s="16"/>
      <c r="V52" s="68"/>
      <c r="W52" s="20"/>
      <c r="X52" s="17"/>
      <c r="Y52" s="15"/>
      <c r="Z52" s="68"/>
      <c r="AA52" s="16"/>
      <c r="AB52" s="68"/>
      <c r="AC52" s="20"/>
      <c r="AD52" s="20"/>
      <c r="AE52" s="33">
        <f t="shared" si="1"/>
        <v>0</v>
      </c>
    </row>
    <row r="53" spans="1:31" hidden="1" x14ac:dyDescent="0.25">
      <c r="A53" s="31"/>
      <c r="B53" s="32"/>
      <c r="C53" s="19"/>
      <c r="D53" s="18"/>
      <c r="E53" s="52"/>
      <c r="F53" s="16"/>
      <c r="G53" s="113"/>
      <c r="H53" s="16"/>
      <c r="I53" s="113"/>
      <c r="J53" s="20"/>
      <c r="K53" s="15"/>
      <c r="L53" s="18"/>
      <c r="M53" s="33">
        <f t="shared" si="0"/>
        <v>0</v>
      </c>
      <c r="N53" s="49"/>
      <c r="O53" s="16"/>
      <c r="P53" s="49"/>
      <c r="Q53" s="20"/>
      <c r="R53" s="17"/>
      <c r="S53" s="15"/>
      <c r="T53" s="64"/>
      <c r="U53" s="16"/>
      <c r="V53" s="68"/>
      <c r="W53" s="20"/>
      <c r="X53" s="17"/>
      <c r="Y53" s="15"/>
      <c r="Z53" s="68"/>
      <c r="AA53" s="16"/>
      <c r="AB53" s="68"/>
      <c r="AC53" s="20"/>
      <c r="AD53" s="20"/>
      <c r="AE53" s="33">
        <f t="shared" si="1"/>
        <v>0</v>
      </c>
    </row>
    <row r="54" spans="1:31" hidden="1" x14ac:dyDescent="0.25">
      <c r="A54" s="31"/>
      <c r="B54" s="32"/>
      <c r="C54" s="19"/>
      <c r="D54" s="18"/>
      <c r="E54" s="52"/>
      <c r="F54" s="16"/>
      <c r="G54" s="113"/>
      <c r="H54" s="16"/>
      <c r="I54" s="113"/>
      <c r="J54" s="20"/>
      <c r="K54" s="15"/>
      <c r="L54" s="18"/>
      <c r="M54" s="33">
        <f t="shared" si="0"/>
        <v>0</v>
      </c>
      <c r="N54" s="49"/>
      <c r="O54" s="16"/>
      <c r="P54" s="49"/>
      <c r="Q54" s="20"/>
      <c r="R54" s="17"/>
      <c r="S54" s="15"/>
      <c r="T54" s="64"/>
      <c r="U54" s="16"/>
      <c r="V54" s="68"/>
      <c r="W54" s="20"/>
      <c r="X54" s="17"/>
      <c r="Y54" s="15"/>
      <c r="Z54" s="68"/>
      <c r="AA54" s="16"/>
      <c r="AB54" s="68"/>
      <c r="AC54" s="20"/>
      <c r="AD54" s="20"/>
      <c r="AE54" s="33">
        <f t="shared" si="1"/>
        <v>0</v>
      </c>
    </row>
    <row r="55" spans="1:31" hidden="1" x14ac:dyDescent="0.25">
      <c r="A55" s="31"/>
      <c r="B55" s="32"/>
      <c r="C55" s="19"/>
      <c r="D55" s="18"/>
      <c r="E55" s="52"/>
      <c r="F55" s="16"/>
      <c r="G55" s="113"/>
      <c r="H55" s="16"/>
      <c r="I55" s="113"/>
      <c r="J55" s="20"/>
      <c r="K55" s="15"/>
      <c r="L55" s="18"/>
      <c r="M55" s="33">
        <f t="shared" si="0"/>
        <v>0</v>
      </c>
      <c r="N55" s="49"/>
      <c r="O55" s="16"/>
      <c r="P55" s="49"/>
      <c r="Q55" s="20"/>
      <c r="R55" s="17"/>
      <c r="S55" s="15"/>
      <c r="T55" s="64"/>
      <c r="U55" s="16"/>
      <c r="V55" s="68"/>
      <c r="W55" s="20"/>
      <c r="X55" s="17"/>
      <c r="Y55" s="15"/>
      <c r="Z55" s="68"/>
      <c r="AA55" s="16"/>
      <c r="AB55" s="68"/>
      <c r="AC55" s="20"/>
      <c r="AD55" s="20"/>
      <c r="AE55" s="33">
        <f t="shared" si="1"/>
        <v>0</v>
      </c>
    </row>
    <row r="56" spans="1:31" hidden="1" x14ac:dyDescent="0.25">
      <c r="A56" s="73"/>
      <c r="B56" s="74"/>
      <c r="C56" s="75"/>
      <c r="D56" s="76"/>
      <c r="E56" s="77"/>
      <c r="F56" s="78"/>
      <c r="G56" s="113"/>
      <c r="H56" s="78"/>
      <c r="I56" s="124"/>
      <c r="J56" s="81"/>
      <c r="K56" s="79"/>
      <c r="L56" s="76"/>
      <c r="M56" s="33">
        <f t="shared" si="0"/>
        <v>0</v>
      </c>
      <c r="N56" s="49"/>
      <c r="O56" s="78"/>
      <c r="P56" s="49"/>
      <c r="Q56" s="81"/>
      <c r="R56" s="80"/>
      <c r="S56" s="79"/>
      <c r="T56" s="83"/>
      <c r="U56" s="78"/>
      <c r="V56" s="84"/>
      <c r="W56" s="81"/>
      <c r="X56" s="80"/>
      <c r="Y56" s="79"/>
      <c r="Z56" s="84"/>
      <c r="AA56" s="78"/>
      <c r="AB56" s="84"/>
      <c r="AC56" s="81"/>
      <c r="AD56" s="81"/>
      <c r="AE56" s="33">
        <f t="shared" si="1"/>
        <v>0</v>
      </c>
    </row>
    <row r="57" spans="1:31" ht="15.75" hidden="1" thickBot="1" x14ac:dyDescent="0.3">
      <c r="A57" s="35"/>
      <c r="B57" s="36"/>
      <c r="C57" s="25"/>
      <c r="D57" s="24"/>
      <c r="E57" s="53"/>
      <c r="F57" s="22"/>
      <c r="G57" s="115"/>
      <c r="H57" s="22"/>
      <c r="I57" s="115"/>
      <c r="J57" s="26"/>
      <c r="K57" s="21"/>
      <c r="L57" s="24"/>
      <c r="M57" s="37">
        <f t="shared" si="0"/>
        <v>0</v>
      </c>
      <c r="N57" s="50"/>
      <c r="O57" s="22"/>
      <c r="P57" s="50"/>
      <c r="Q57" s="26"/>
      <c r="R57" s="23"/>
      <c r="S57" s="21"/>
      <c r="T57" s="66"/>
      <c r="U57" s="22"/>
      <c r="V57" s="70"/>
      <c r="W57" s="26"/>
      <c r="X57" s="23"/>
      <c r="Y57" s="21"/>
      <c r="Z57" s="70"/>
      <c r="AA57" s="22"/>
      <c r="AB57" s="70"/>
      <c r="AC57" s="26"/>
      <c r="AD57" s="26"/>
      <c r="AE57" s="37">
        <f t="shared" si="1"/>
        <v>0</v>
      </c>
    </row>
    <row r="58" spans="1:31" ht="15.75" x14ac:dyDescent="0.25">
      <c r="A58" s="8" t="s">
        <v>15</v>
      </c>
      <c r="B58" s="41">
        <f>COUNTIF(B8:B57, "&gt;2.5")</f>
        <v>19</v>
      </c>
      <c r="C58" s="42">
        <f>COUNTIF(C8:C57, "&gt;2.5")</f>
        <v>7</v>
      </c>
      <c r="D58" s="42">
        <f>COUNTIF(D8:D57, "&gt;2.5")</f>
        <v>6</v>
      </c>
      <c r="E58" s="41"/>
      <c r="F58" s="42">
        <f>COUNTIF(F8:F57, "&gt;2.5")</f>
        <v>20</v>
      </c>
      <c r="G58" s="42"/>
      <c r="H58" s="42">
        <f>COUNTIF(H8:H57, "&gt;2.5")</f>
        <v>4</v>
      </c>
      <c r="I58" s="42"/>
      <c r="J58" s="42">
        <f>COUNTIF(J8:J57, "&gt;2.5")</f>
        <v>13</v>
      </c>
      <c r="K58" s="41">
        <f>COUNTIF(K8:K57, "&gt;2.5")</f>
        <v>32</v>
      </c>
      <c r="L58" s="43">
        <f>COUNTIF(L8:L57, "&gt;2.5")</f>
        <v>0</v>
      </c>
      <c r="M58" s="43">
        <f>COUNTIF(M8:M57, "&gt;1")</f>
        <v>0</v>
      </c>
      <c r="N58" s="41"/>
      <c r="O58" s="42">
        <f>COUNTIF(O8:O57, "&gt;2.5")</f>
        <v>9</v>
      </c>
      <c r="P58" s="42"/>
      <c r="Q58" s="43">
        <f t="shared" ref="Q58:AE58" si="2">COUNTIF(Q8:Q57, "&gt;2.5")</f>
        <v>4</v>
      </c>
      <c r="R58" s="42">
        <f t="shared" si="2"/>
        <v>0</v>
      </c>
      <c r="S58" s="41">
        <f>COUNTIF(S8:S57, "&gt;8")</f>
        <v>0</v>
      </c>
      <c r="T58" s="42"/>
      <c r="U58" s="42">
        <f t="shared" si="2"/>
        <v>0</v>
      </c>
      <c r="V58" s="42"/>
      <c r="W58" s="42">
        <f t="shared" si="2"/>
        <v>0</v>
      </c>
      <c r="X58" s="44">
        <f>COUNTIF(X8:X57, "&gt;2.5")</f>
        <v>0</v>
      </c>
      <c r="Y58" s="41">
        <f t="shared" si="2"/>
        <v>0</v>
      </c>
      <c r="Z58" s="42"/>
      <c r="AA58" s="42">
        <f t="shared" si="2"/>
        <v>0</v>
      </c>
      <c r="AB58" s="42"/>
      <c r="AC58" s="42">
        <f t="shared" si="2"/>
        <v>0</v>
      </c>
      <c r="AD58" s="44"/>
      <c r="AE58" s="44">
        <f t="shared" si="2"/>
        <v>0</v>
      </c>
    </row>
  </sheetData>
  <sortState ref="A8:F44">
    <sortCondition ref="A8:A44"/>
  </sortState>
  <mergeCells count="22">
    <mergeCell ref="J6:J7"/>
    <mergeCell ref="K6:K7"/>
    <mergeCell ref="L6:L7"/>
    <mergeCell ref="E6:E7"/>
    <mergeCell ref="G6:G7"/>
    <mergeCell ref="I6:I7"/>
    <mergeCell ref="B2:AE2"/>
    <mergeCell ref="B3:AE3"/>
    <mergeCell ref="AE5:AE7"/>
    <mergeCell ref="A5:A7"/>
    <mergeCell ref="B5:D5"/>
    <mergeCell ref="K5:L5"/>
    <mergeCell ref="M5:AD5"/>
    <mergeCell ref="B6:B7"/>
    <mergeCell ref="C6:C7"/>
    <mergeCell ref="M6:R6"/>
    <mergeCell ref="S6:X6"/>
    <mergeCell ref="Y6:AD6"/>
    <mergeCell ref="D6:D7"/>
    <mergeCell ref="F6:F7"/>
    <mergeCell ref="H6:H7"/>
    <mergeCell ref="E5:J5"/>
  </mergeCells>
  <conditionalFormatting sqref="AC8:AE57 AA8:AA57 W8:X57 U8:U57 O8:O57 J8:L57 H8:H57 F8:F57 Q8:R43 R44 Q45:R57">
    <cfRule type="colorScale" priority="74">
      <colorScale>
        <cfvo type="num" val="2"/>
        <cfvo type="num" val="3"/>
        <cfvo type="num" val="5"/>
        <color rgb="FFF8696B"/>
        <color rgb="FFFFEB84"/>
        <color rgb="FF63BE7B"/>
      </colorScale>
    </cfRule>
  </conditionalFormatting>
  <conditionalFormatting sqref="B8:D57">
    <cfRule type="colorScale" priority="73">
      <colorScale>
        <cfvo type="num" val="0"/>
        <cfvo type="num" val="3.5"/>
        <cfvo type="num" val="5"/>
        <color rgb="FFF8696B"/>
        <color rgb="FFFFEB84"/>
        <color rgb="FF63BE7B"/>
      </colorScale>
    </cfRule>
  </conditionalFormatting>
  <conditionalFormatting sqref="M8:M57">
    <cfRule type="iconSet" priority="214">
      <iconSet iconSet="3Symbols" showValue="0">
        <cfvo type="percent" val="0"/>
        <cfvo type="num" val="1"/>
        <cfvo type="num" val="2"/>
      </iconSet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C111</vt:lpstr>
      <vt:lpstr>C112</vt:lpstr>
      <vt:lpstr>C113</vt:lpstr>
      <vt:lpstr>C121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Le'Clerc Arrastia</dc:creator>
  <cp:lastModifiedBy>Jean Le'Clerc Arrastia</cp:lastModifiedBy>
  <dcterms:created xsi:type="dcterms:W3CDTF">2016-11-08T18:53:57Z</dcterms:created>
  <dcterms:modified xsi:type="dcterms:W3CDTF">2018-06-26T17:36:48Z</dcterms:modified>
</cp:coreProperties>
</file>