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ódigos\Data set\"/>
    </mc:Choice>
  </mc:AlternateContent>
  <bookViews>
    <workbookView xWindow="-120" yWindow="-120" windowWidth="29040" windowHeight="15840" activeTab="3"/>
  </bookViews>
  <sheets>
    <sheet name="C111" sheetId="4" r:id="rId1"/>
    <sheet name="C112" sheetId="3" r:id="rId2"/>
    <sheet name="C113" sheetId="5" r:id="rId3"/>
    <sheet name="C121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6" l="1"/>
  <c r="C44" i="6"/>
  <c r="AD64" i="6" l="1"/>
  <c r="AD63" i="6"/>
  <c r="L63" i="6"/>
  <c r="AD62" i="6"/>
  <c r="L62" i="6"/>
  <c r="AD60" i="6"/>
  <c r="L60" i="6"/>
  <c r="AD59" i="6"/>
  <c r="AD57" i="6"/>
  <c r="L57" i="6"/>
  <c r="AD56" i="6"/>
  <c r="L56" i="6"/>
  <c r="AD55" i="6"/>
  <c r="L55" i="6"/>
  <c r="AD54" i="6"/>
  <c r="L54" i="6"/>
  <c r="AD52" i="6"/>
  <c r="AD51" i="6"/>
  <c r="L51" i="6"/>
  <c r="AD50" i="6"/>
  <c r="L50" i="6"/>
  <c r="AD49" i="6"/>
  <c r="AD47" i="6"/>
  <c r="AD46" i="6"/>
  <c r="AD22" i="6" l="1"/>
  <c r="L22" i="6"/>
  <c r="AD40" i="4" l="1"/>
  <c r="L40" i="4"/>
  <c r="AD33" i="4"/>
  <c r="L33" i="4"/>
  <c r="L9" i="6" l="1"/>
  <c r="L10" i="6"/>
  <c r="L12" i="6"/>
  <c r="L13" i="6"/>
  <c r="L14" i="6"/>
  <c r="L15" i="6"/>
  <c r="L17" i="6"/>
  <c r="L18" i="6"/>
  <c r="L19" i="6"/>
  <c r="L23" i="6"/>
  <c r="L24" i="6"/>
  <c r="L25" i="6"/>
  <c r="L26" i="6"/>
  <c r="L27" i="6"/>
  <c r="L28" i="6"/>
  <c r="L30" i="6"/>
  <c r="L31" i="6"/>
  <c r="L32" i="6"/>
  <c r="L33" i="6"/>
  <c r="L34" i="6"/>
  <c r="L36" i="6"/>
  <c r="L37" i="6"/>
  <c r="L38" i="6"/>
  <c r="L39" i="6"/>
  <c r="L41" i="6"/>
  <c r="L42" i="6"/>
  <c r="L43" i="6"/>
  <c r="L8" i="6"/>
  <c r="L9" i="3"/>
  <c r="L10" i="3"/>
  <c r="L11" i="3"/>
  <c r="L12" i="3"/>
  <c r="L14" i="3"/>
  <c r="L15" i="3"/>
  <c r="L16" i="3"/>
  <c r="L18" i="3"/>
  <c r="L20" i="3"/>
  <c r="L21" i="3"/>
  <c r="L22" i="3"/>
  <c r="L23" i="3"/>
  <c r="L24" i="3"/>
  <c r="L25" i="3"/>
  <c r="L26" i="3"/>
  <c r="L28" i="3"/>
  <c r="L29" i="3"/>
  <c r="L30" i="3"/>
  <c r="L31" i="3"/>
  <c r="L33" i="3"/>
  <c r="L35" i="3"/>
  <c r="L36" i="3"/>
  <c r="L37" i="3"/>
  <c r="L8" i="3"/>
  <c r="L10" i="4"/>
  <c r="L11" i="4"/>
  <c r="L12" i="4"/>
  <c r="L13" i="4"/>
  <c r="L14" i="4"/>
  <c r="L15" i="4"/>
  <c r="L18" i="4"/>
  <c r="L20" i="4"/>
  <c r="L21" i="4"/>
  <c r="L23" i="4"/>
  <c r="L24" i="4"/>
  <c r="L25" i="4"/>
  <c r="L26" i="4"/>
  <c r="L27" i="4"/>
  <c r="L28" i="4"/>
  <c r="L29" i="4"/>
  <c r="L30" i="4"/>
  <c r="L32" i="4"/>
  <c r="L34" i="4"/>
  <c r="L35" i="4"/>
  <c r="L36" i="4"/>
  <c r="L37" i="4"/>
  <c r="L38" i="4"/>
  <c r="L39" i="4"/>
  <c r="L17" i="5" l="1"/>
  <c r="L9" i="5"/>
  <c r="L10" i="5"/>
  <c r="L11" i="5"/>
  <c r="L12" i="5"/>
  <c r="L14" i="5"/>
  <c r="L15" i="5"/>
  <c r="L16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40" i="5"/>
  <c r="L42" i="5"/>
  <c r="L43" i="5"/>
  <c r="L45" i="5"/>
  <c r="AD28" i="5" l="1"/>
  <c r="AD32" i="3" l="1"/>
  <c r="AD29" i="3"/>
  <c r="AD28" i="3"/>
  <c r="AD26" i="3"/>
  <c r="AD20" i="3"/>
  <c r="AD19" i="3"/>
  <c r="AD9" i="4"/>
  <c r="AD34" i="6"/>
  <c r="AD35" i="6"/>
  <c r="AD33" i="6"/>
  <c r="AD29" i="6"/>
  <c r="AD28" i="6"/>
  <c r="AD24" i="6"/>
  <c r="AD17" i="6"/>
  <c r="AC47" i="5"/>
  <c r="AB47" i="5"/>
  <c r="Z47" i="5"/>
  <c r="X47" i="5"/>
  <c r="W47" i="5"/>
  <c r="V47" i="5"/>
  <c r="T47" i="5"/>
  <c r="R47" i="5"/>
  <c r="Q47" i="5"/>
  <c r="P47" i="5"/>
  <c r="N47" i="5"/>
  <c r="K47" i="5"/>
  <c r="J47" i="5"/>
  <c r="D47" i="5"/>
  <c r="C47" i="5"/>
  <c r="B47" i="5"/>
  <c r="H47" i="5"/>
  <c r="F47" i="5"/>
  <c r="AD41" i="5"/>
  <c r="AD35" i="5"/>
  <c r="AD29" i="5"/>
  <c r="AD27" i="5"/>
  <c r="AD17" i="5"/>
  <c r="AD16" i="5"/>
  <c r="AD13" i="5"/>
  <c r="AD8" i="5"/>
  <c r="AD9" i="5"/>
  <c r="AC41" i="4" l="1"/>
  <c r="AB41" i="4"/>
  <c r="Z41" i="4"/>
  <c r="X41" i="4"/>
  <c r="W41" i="4"/>
  <c r="V41" i="4"/>
  <c r="T41" i="4"/>
  <c r="R41" i="4"/>
  <c r="Q41" i="4"/>
  <c r="P41" i="4"/>
  <c r="N41" i="4"/>
  <c r="K41" i="4"/>
  <c r="G41" i="4"/>
  <c r="H41" i="4"/>
  <c r="I41" i="4"/>
  <c r="J41" i="4"/>
  <c r="F41" i="4"/>
  <c r="D41" i="4"/>
  <c r="C41" i="4"/>
  <c r="B41" i="4" l="1"/>
  <c r="AD8" i="4" l="1"/>
  <c r="AD10" i="4"/>
  <c r="AC38" i="3" l="1"/>
  <c r="AC44" i="6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4" i="4"/>
  <c r="AD35" i="4"/>
  <c r="AD36" i="4"/>
  <c r="AD37" i="4"/>
  <c r="AD38" i="4"/>
  <c r="AD39" i="4"/>
  <c r="AD41" i="4" l="1"/>
  <c r="L41" i="4"/>
  <c r="AD30" i="6"/>
  <c r="AD12" i="5"/>
  <c r="AD13" i="6"/>
  <c r="AD10" i="5"/>
  <c r="AD21" i="3"/>
  <c r="AD22" i="3"/>
  <c r="AD23" i="3"/>
  <c r="AD24" i="3"/>
  <c r="AD25" i="3"/>
  <c r="AD10" i="6"/>
  <c r="AD27" i="6"/>
  <c r="AD9" i="6"/>
  <c r="AD32" i="6"/>
  <c r="AD26" i="6"/>
  <c r="AD21" i="6"/>
  <c r="AD16" i="6"/>
  <c r="AD15" i="6"/>
  <c r="AD12" i="6"/>
  <c r="AD11" i="6"/>
  <c r="AD39" i="5"/>
  <c r="AD25" i="5"/>
  <c r="AD22" i="5"/>
  <c r="AD21" i="5"/>
  <c r="AD35" i="3"/>
  <c r="AD38" i="6" l="1"/>
  <c r="AD8" i="6"/>
  <c r="AD14" i="6"/>
  <c r="AD18" i="6"/>
  <c r="AD19" i="6"/>
  <c r="AD20" i="6"/>
  <c r="AD23" i="6"/>
  <c r="AD25" i="6"/>
  <c r="AD31" i="6"/>
  <c r="AD36" i="6"/>
  <c r="AD37" i="6"/>
  <c r="AD39" i="6"/>
  <c r="AD40" i="6"/>
  <c r="AD41" i="6"/>
  <c r="AD42" i="6"/>
  <c r="AD43" i="6"/>
  <c r="AB44" i="6" l="1"/>
  <c r="Z44" i="6"/>
  <c r="X44" i="6"/>
  <c r="W44" i="6"/>
  <c r="V44" i="6"/>
  <c r="T44" i="6"/>
  <c r="R44" i="6"/>
  <c r="Q44" i="6"/>
  <c r="P44" i="6"/>
  <c r="N44" i="6"/>
  <c r="K44" i="6"/>
  <c r="J44" i="6"/>
  <c r="H44" i="6"/>
  <c r="F44" i="6"/>
  <c r="AD46" i="5"/>
  <c r="L46" i="5"/>
  <c r="AD45" i="5"/>
  <c r="AD44" i="5"/>
  <c r="AD43" i="5"/>
  <c r="AD42" i="5"/>
  <c r="AD40" i="5"/>
  <c r="AD38" i="5"/>
  <c r="AD37" i="5"/>
  <c r="AD36" i="5"/>
  <c r="AD34" i="5"/>
  <c r="AD33" i="5"/>
  <c r="AD32" i="5"/>
  <c r="AD31" i="5"/>
  <c r="AD30" i="5"/>
  <c r="AD24" i="5"/>
  <c r="AD23" i="5"/>
  <c r="AD20" i="5"/>
  <c r="AD18" i="5"/>
  <c r="AD15" i="5"/>
  <c r="AD14" i="5"/>
  <c r="AD11" i="5"/>
  <c r="AD26" i="5"/>
  <c r="AD47" i="5" l="1"/>
  <c r="AD44" i="6"/>
  <c r="L44" i="6"/>
  <c r="R38" i="3"/>
  <c r="W38" i="3" l="1"/>
  <c r="AD8" i="3" l="1"/>
  <c r="AD9" i="3"/>
  <c r="AD10" i="3"/>
  <c r="AD12" i="3"/>
  <c r="AD13" i="3"/>
  <c r="AD14" i="3"/>
  <c r="AD15" i="3"/>
  <c r="AD16" i="3"/>
  <c r="AD17" i="3"/>
  <c r="AD18" i="3"/>
  <c r="AD27" i="3"/>
  <c r="AD30" i="3"/>
  <c r="AD31" i="3"/>
  <c r="AD33" i="3"/>
  <c r="AD34" i="3"/>
  <c r="AD36" i="3"/>
  <c r="AD37" i="3"/>
  <c r="AD11" i="3"/>
  <c r="Q38" i="3"/>
  <c r="L38" i="3" l="1"/>
  <c r="P38" i="3" l="1"/>
  <c r="T38" i="3"/>
  <c r="V38" i="3"/>
  <c r="X38" i="3"/>
  <c r="Z38" i="3"/>
  <c r="AB38" i="3"/>
  <c r="AD38" i="3"/>
  <c r="N38" i="3"/>
  <c r="C38" i="3"/>
  <c r="F38" i="3"/>
  <c r="H38" i="3"/>
  <c r="J38" i="3"/>
  <c r="K38" i="3"/>
  <c r="B38" i="3"/>
  <c r="D38" i="3" l="1"/>
  <c r="L47" i="5"/>
</calcChain>
</file>

<file path=xl/comments1.xml><?xml version="1.0" encoding="utf-8"?>
<comments xmlns="http://schemas.openxmlformats.org/spreadsheetml/2006/main">
  <authors>
    <author>Jean Le'Clerc Arrastia</author>
    <author>Jean</author>
  </authors>
  <commentList>
    <comment ref="E8" authorId="0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Lo hizo por la tarde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0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M11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(30)</t>
        </r>
      </text>
    </comment>
    <comment ref="G1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H1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Revisión de código
(Búsqueda innecesaria del mayor)</t>
        </r>
      </text>
    </comment>
    <comment ref="G14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15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Hizo perfecto las operaciones del 3</t>
        </r>
      </text>
    </comment>
    <comment ref="G16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Y18" authorId="1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G22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2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28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Hizo un cambio </t>
        </r>
        <r>
          <rPr>
            <i/>
            <sz val="9"/>
            <color indexed="81"/>
            <rFont val="Tahoma"/>
            <family val="2"/>
          </rPr>
          <t>post-mortem</t>
        </r>
        <r>
          <rPr>
            <sz val="9"/>
            <color indexed="81"/>
            <rFont val="Tahoma"/>
            <charset val="1"/>
          </rPr>
          <t xml:space="preserve"> y no le pasa los clientes registrados a los delegados, en su lugar le pasa un wrapper que implementa </t>
        </r>
        <r>
          <rPr>
            <b/>
            <sz val="9"/>
            <color indexed="81"/>
            <rFont val="Tahoma"/>
            <family val="2"/>
          </rPr>
          <t>ICliente</t>
        </r>
        <r>
          <rPr>
            <sz val="9"/>
            <color indexed="81"/>
            <rFont val="Tahoma"/>
            <charset val="1"/>
          </rPr>
          <t>.</t>
        </r>
      </text>
    </comment>
    <comment ref="G37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</commentList>
</comments>
</file>

<file path=xl/comments2.xml><?xml version="1.0" encoding="utf-8"?>
<comments xmlns="http://schemas.openxmlformats.org/spreadsheetml/2006/main">
  <authors>
    <author>Jean</author>
    <author>Jean Le'Clerc Arrastia</author>
  </authors>
  <commentList>
    <comment ref="G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dan bien algunos casos de los ejercicios del 5
</t>
        </r>
        <r>
          <rPr>
            <b/>
            <sz val="9"/>
            <color indexed="81"/>
            <rFont val="Tahoma"/>
            <family val="2"/>
          </rPr>
          <t>Le fallan 21 casos del aprobado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Justificado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(Full2)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F25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Después de revisarlo, estaba muy cerca de estar bien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Solo le faltó el método </t>
        </r>
        <r>
          <rPr>
            <b/>
            <sz val="9"/>
            <color indexed="81"/>
            <rFont val="Tahoma"/>
            <family val="2"/>
          </rPr>
          <t>EsSimétrico</t>
        </r>
        <r>
          <rPr>
            <sz val="9"/>
            <color indexed="81"/>
            <rFont val="Tahoma"/>
            <family val="2"/>
          </rPr>
          <t>, el resto lo tiene perfecto.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Cambiando una expresión funcionaba lento, pero funcionaba</t>
        </r>
      </text>
    </comment>
    <comment ref="N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</commentList>
</comments>
</file>

<file path=xl/comments3.xml><?xml version="1.0" encoding="utf-8"?>
<comments xmlns="http://schemas.openxmlformats.org/spreadsheetml/2006/main">
  <authors>
    <author>Jean</author>
    <author>Jean Le'Clerc Arrastia</author>
  </authors>
  <commentList>
    <comment ref="H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
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AH18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AH30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N3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H45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N45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AH45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</commentList>
</comments>
</file>

<file path=xl/comments4.xml><?xml version="1.0" encoding="utf-8"?>
<comments xmlns="http://schemas.openxmlformats.org/spreadsheetml/2006/main">
  <authors>
    <author>Jean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Le dan bien algunos casos de los ejercicios del 5
</t>
        </r>
        <r>
          <rPr>
            <b/>
            <sz val="9"/>
            <color indexed="81"/>
            <rFont val="Tahoma"/>
            <family val="2"/>
          </rPr>
          <t>Le fallan 21 casos del aprobado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N2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(Full2)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(Full2, AntiGreedy3, Random14)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fallan 6 casos del aprobado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fallan 15 casos del aprobado</t>
        </r>
      </text>
    </comment>
    <comment ref="G51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H51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
</t>
        </r>
      </text>
    </comment>
    <comment ref="G55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62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Solo le faltó el método </t>
        </r>
        <r>
          <rPr>
            <b/>
            <sz val="9"/>
            <color indexed="81"/>
            <rFont val="Tahoma"/>
            <family val="2"/>
          </rPr>
          <t>EsSimétrico</t>
        </r>
        <r>
          <rPr>
            <sz val="9"/>
            <color indexed="81"/>
            <rFont val="Tahoma"/>
            <family val="2"/>
          </rPr>
          <t>, el resto lo tiene perfecto.</t>
        </r>
      </text>
    </comment>
  </commentList>
</comments>
</file>

<file path=xl/sharedStrings.xml><?xml version="1.0" encoding="utf-8"?>
<sst xmlns="http://schemas.openxmlformats.org/spreadsheetml/2006/main" count="975" uniqueCount="419">
  <si>
    <t>Nombre</t>
  </si>
  <si>
    <t>Pregunta Escrita</t>
  </si>
  <si>
    <t>I</t>
  </si>
  <si>
    <t>II</t>
  </si>
  <si>
    <t>III</t>
  </si>
  <si>
    <t>Trabajo de Control Parcial</t>
  </si>
  <si>
    <t>Proyecto</t>
  </si>
  <si>
    <t>Final</t>
  </si>
  <si>
    <t>Extraordinario</t>
  </si>
  <si>
    <t>Mundial</t>
  </si>
  <si>
    <t>Test</t>
  </si>
  <si>
    <t>Nota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</si>
  <si>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Jean Le'Clerc Arrastia</t>
    </r>
  </si>
  <si>
    <t>Derecho?</t>
  </si>
  <si>
    <t>Examen</t>
  </si>
  <si>
    <t>Adrianna Alvarez Lorenzo</t>
  </si>
  <si>
    <t>Frank Adrián Pérez Morales</t>
  </si>
  <si>
    <t>Daniela Pérez-Delgado Sotolongo</t>
  </si>
  <si>
    <t>Claudia Puentes Hernández</t>
  </si>
  <si>
    <t>Juan Marrero Valdés-Miranda</t>
  </si>
  <si>
    <t>Alicia Zayas Hernández</t>
  </si>
  <si>
    <t>Magela Isaura Jaime Toledano</t>
  </si>
  <si>
    <t>Alejandro Yero Valdés</t>
  </si>
  <si>
    <t>Andy Alvarez Lujardo</t>
  </si>
  <si>
    <t>Luis Gabriel Mari Chang</t>
  </si>
  <si>
    <t>Mario Alejandro Rivero de la Torre</t>
  </si>
  <si>
    <t>Mauro José Bolado Vizoso</t>
  </si>
  <si>
    <t>Sheila Artiles Fagundo</t>
  </si>
  <si>
    <t>Adelaida Sánchez Orive</t>
  </si>
  <si>
    <t>Jorge Miguel Haidar Martínez</t>
  </si>
  <si>
    <t>Amaury Cardenal Russeaux</t>
  </si>
  <si>
    <t>Judith Martha Gómez Palacio</t>
  </si>
  <si>
    <t>Antonio Huet Crespo</t>
  </si>
  <si>
    <t>Reinel Pérez Vidal</t>
  </si>
  <si>
    <t>Tester (%)</t>
  </si>
  <si>
    <t>Fernando Sintes Rodríguez</t>
  </si>
  <si>
    <t>Lauren Reyes Viera</t>
  </si>
  <si>
    <t>Marian Pérez Alfonso</t>
  </si>
  <si>
    <t>Carlos Rafael Martell Linares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</si>
  <si>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Juan Pablo Consuegra</t>
    </r>
  </si>
  <si>
    <t>Karlos Alejandro Alfonso Rodríguez</t>
  </si>
  <si>
    <r>
      <t>Aylín Alvarez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Santos</t>
    </r>
  </si>
  <si>
    <t>Victor Manuel Amador Sosa</t>
  </si>
  <si>
    <t>Ana Paula Argüelles Terrón</t>
  </si>
  <si>
    <t>Carlos Luis Aguila Fajardo</t>
  </si>
  <si>
    <t>Jesús Aldair Alfonso Pérez</t>
  </si>
  <si>
    <t>Frank Abel Blanco Gómez</t>
  </si>
  <si>
    <t>Hansel Blanco Martí</t>
  </si>
  <si>
    <t>Ramón Cruz Alfonso</t>
  </si>
  <si>
    <t>Ernesto Jesús Dib Fernández</t>
  </si>
  <si>
    <t>Fernando Espinosa Díaz</t>
  </si>
  <si>
    <t>Patricia Estevez Mateu</t>
  </si>
  <si>
    <t>Andrés Alejandro León Almaguer</t>
  </si>
  <si>
    <t>Jorge Junior Morgado Vega</t>
  </si>
  <si>
    <t>Frank Alejandro Ortega Candelaria</t>
  </si>
  <si>
    <t>Frank Alejandro Portela Llano</t>
  </si>
  <si>
    <t>Victor Javier Pozo Castro</t>
  </si>
  <si>
    <t>Josué Rodríguez Ramírez</t>
  </si>
  <si>
    <t>Carlos Toledo Silva</t>
  </si>
  <si>
    <t>Ariel Alfonso Triana Pérez</t>
  </si>
  <si>
    <t>Daniel Amador Valdés</t>
  </si>
  <si>
    <t>Belsai Arango Hernández</t>
  </si>
  <si>
    <t>Raúl Beltran Gómez</t>
  </si>
  <si>
    <t>Javier Alfredo Cárdenas Moares</t>
  </si>
  <si>
    <t>Carlos Carret Miranda</t>
  </si>
  <si>
    <t>Airelys Collazo Pérez</t>
  </si>
  <si>
    <t>Alejandro Escobar Giraudy</t>
  </si>
  <si>
    <t>Eduardo García Maleta</t>
  </si>
  <si>
    <t>Lauren Olivia Guerra Hernández</t>
  </si>
  <si>
    <t>Omar Alejandro Hernández Ramírez</t>
  </si>
  <si>
    <t>Yoandri Hernández Rodríguez</t>
  </si>
  <si>
    <t>Yuleimi José Cuba</t>
  </si>
  <si>
    <t>José Luis Martín Jorrín</t>
  </si>
  <si>
    <t>Abel Molina Sánchez</t>
  </si>
  <si>
    <t>Favián Moreno Santos</t>
  </si>
  <si>
    <t>Ricardo Antonio Piloto Marin</t>
  </si>
  <si>
    <t>Dayron Pino Acevedo</t>
  </si>
  <si>
    <t>Yossiel Claudio Ramírez Boan</t>
  </si>
  <si>
    <t>Daniela Rodríguez Cepero</t>
  </si>
  <si>
    <t>Patricia Santander Cervantes</t>
  </si>
  <si>
    <t>Leismael Sosa Hernández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</si>
  <si>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Rocío Cruz Linares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</si>
  <si>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José Ariel Romero, Roberto Balboa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</si>
  <si>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José Manuel Espinosa, Lauren Jiménez</t>
    </r>
  </si>
  <si>
    <t>Félix Daniel Acosta Rodríguez</t>
  </si>
  <si>
    <t>Diamis Alfonso Pérez</t>
  </si>
  <si>
    <t>Enry Ernesto Aquino Felipe</t>
  </si>
  <si>
    <t>Alejandro Beltrán Varela</t>
  </si>
  <si>
    <t>Kiara Caballero Misiara</t>
  </si>
  <si>
    <t>David Cabrera García</t>
  </si>
  <si>
    <t>Dianelys Cruz Mengana</t>
  </si>
  <si>
    <t>Christian David Delgado Rodríguez</t>
  </si>
  <si>
    <t>Karel Díaz Vergara</t>
  </si>
  <si>
    <t>Pedro Enrique Echevarría Roque</t>
  </si>
  <si>
    <t>Deborah Famadas Rodríguez</t>
  </si>
  <si>
    <t>Roberto García Rodríguez</t>
  </si>
  <si>
    <t>Gianfranco Grenier Pérez</t>
  </si>
  <si>
    <t>Leandro Hernández Nuñez</t>
  </si>
  <si>
    <t>Javier Alejandro Lopetegui González</t>
  </si>
  <si>
    <t>Alejandro López Molina</t>
  </si>
  <si>
    <t>Karel Camilo Manresa León</t>
  </si>
  <si>
    <t>Roylan Martínez Hernández</t>
  </si>
  <si>
    <t>Ricardo Mejías Travieso</t>
  </si>
  <si>
    <t>Jessica Nuñez Hernández</t>
  </si>
  <si>
    <t>Alvaro Pérez Gálvez</t>
  </si>
  <si>
    <t>Marcos Lázaro Pérez Labrada</t>
  </si>
  <si>
    <t>Jordan Plá González</t>
  </si>
  <si>
    <t>María Laura Rodríguez Cano</t>
  </si>
  <si>
    <t>Elizabeth Tabares Coello</t>
  </si>
  <si>
    <t>Alben Luis Urquiza Rojas</t>
  </si>
  <si>
    <t>Eric Michel Villavicencio Reyes</t>
  </si>
  <si>
    <t>César Emilio Zamora Cueto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</si>
  <si>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Carlos Fleitas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</si>
  <si>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Leonardo Fleitas, Jorge Mederos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</si>
  <si>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Alejandro Mustelier, Marcel Sánchez</t>
    </r>
  </si>
  <si>
    <t>Pablo Alonso Landa</t>
  </si>
  <si>
    <t>Yanara Arencibia La Rosa</t>
  </si>
  <si>
    <t>Brian Becil Fagundo</t>
  </si>
  <si>
    <t>Alejandro Ramón Blanco Corona</t>
  </si>
  <si>
    <t>Mauricio Blanco Dominguez</t>
  </si>
  <si>
    <t>Nahomi Bouza Rodríguez</t>
  </si>
  <si>
    <t>David Campanería Cisneros</t>
  </si>
  <si>
    <t>Dayron Fernández Acosta</t>
  </si>
  <si>
    <t>Jean Pierre Gómez Matos</t>
  </si>
  <si>
    <t>Jorge David González Palomino</t>
  </si>
  <si>
    <t>Grettel Hernández Garbey</t>
  </si>
  <si>
    <t>Andy Ledesma García</t>
  </si>
  <si>
    <t>Amalia Martínez González</t>
  </si>
  <si>
    <t>Susana de las Mercedes Moré Vega</t>
  </si>
  <si>
    <t>Abel Eugenio Navarro Valdés</t>
  </si>
  <si>
    <t>Leopoldo Núñez García</t>
  </si>
  <si>
    <t>Javier Alejandro Oramas López</t>
  </si>
  <si>
    <t>Rocio Ortiz Gancedo</t>
  </si>
  <si>
    <t>Sergio Pérez Pantoja</t>
  </si>
  <si>
    <t>Marco Antonio Polo Vázquez</t>
  </si>
  <si>
    <t>Daniel Rivero Gómez-Wangüemert</t>
  </si>
  <si>
    <t>Javier Rodríguez Rodríguez</t>
  </si>
  <si>
    <t>Adbeel Manuel Rodríguez Sánchez</t>
  </si>
  <si>
    <t>Camilo Ruiz Valdés</t>
  </si>
  <si>
    <t>Penélope Seijo Avila</t>
  </si>
  <si>
    <t>Cristian Vázquez Nuñez</t>
  </si>
  <si>
    <t>Lia de la Concepción Zerquera Ferrer</t>
  </si>
  <si>
    <t>Isabel Alvarez González</t>
  </si>
  <si>
    <t>Francisco Octavio Ayra Cáceres</t>
  </si>
  <si>
    <t>José Julián Baujin Santana</t>
  </si>
  <si>
    <t>Daniel Alejandro Cárdenas Cabrera</t>
  </si>
  <si>
    <t>Lázaro Alejandro Castro Arango</t>
  </si>
  <si>
    <t>Rainel Fernández Abreu</t>
  </si>
  <si>
    <t>Adrián González Bauta</t>
  </si>
  <si>
    <t>Glenda Liz Izquierdo Ramos</t>
  </si>
  <si>
    <t>Henri Daniel Peña Dequero</t>
  </si>
  <si>
    <t>Jaime Antonio Pérez Selman</t>
  </si>
  <si>
    <t>Mariem Alejandra Ramírez Rodríguez</t>
  </si>
  <si>
    <t>Miguel Alejandro Rodríguez Hernández</t>
  </si>
  <si>
    <t>Camilo Rodríguez Velázquez</t>
  </si>
  <si>
    <t>Kevin Talavera Díaz</t>
  </si>
  <si>
    <t>Manuel Antonio Vilas Valiente</t>
  </si>
  <si>
    <t>Adrián Vitier Gómez</t>
  </si>
  <si>
    <t>Aprobados</t>
  </si>
  <si>
    <t>Evaluaciones Adicionales</t>
  </si>
  <si>
    <t>Segundo Mayor</t>
  </si>
  <si>
    <t>Binario a Decimal</t>
  </si>
  <si>
    <t>17/70 (24.29%)</t>
  </si>
  <si>
    <t>70/70 (100.00%)</t>
  </si>
  <si>
    <t>05/70 (07.14%)</t>
  </si>
  <si>
    <t>07/70 (10.00%)</t>
  </si>
  <si>
    <t>09/70 (12.86%)</t>
  </si>
  <si>
    <t>04/70 (05.71%)</t>
  </si>
  <si>
    <t>11/70 (15.71%)</t>
  </si>
  <si>
    <t>00/70 (00.00%)</t>
  </si>
  <si>
    <t>08/70 (11.43%)</t>
  </si>
  <si>
    <t>13/70 (18.57%)</t>
  </si>
  <si>
    <t>14/70 (20.00%)</t>
  </si>
  <si>
    <t>03/70 (04.29%)</t>
  </si>
  <si>
    <t>62/70 (88.57%)</t>
  </si>
  <si>
    <t>12/70 (17.14%)</t>
  </si>
  <si>
    <t>10/70 (14.29%)</t>
  </si>
  <si>
    <t>19/50 (38.00%)</t>
  </si>
  <si>
    <t>49/50 (98.00%)</t>
  </si>
  <si>
    <t>03/50 (06.00%)</t>
  </si>
  <si>
    <t>50/50 (100.00%)</t>
  </si>
  <si>
    <t>16/50 (32.00%)</t>
  </si>
  <si>
    <t>26/50 (52.00%)</t>
  </si>
  <si>
    <t>09/50 (18.00%)</t>
  </si>
  <si>
    <t>04/50 (08.00%)</t>
  </si>
  <si>
    <t>00/50 (00.00%)</t>
  </si>
  <si>
    <t>Frandy Williams Martínez de Osaba Ayala</t>
  </si>
  <si>
    <t>17/50 (34.00%)</t>
  </si>
  <si>
    <t>23/50 (46.00%)</t>
  </si>
  <si>
    <t>06/50 (12.00%)</t>
  </si>
  <si>
    <t>11/50 (22.00%)</t>
  </si>
  <si>
    <t>25/50 (50.00%)</t>
  </si>
  <si>
    <t>14/50 (28.00%)</t>
  </si>
  <si>
    <t>24/50 (48.00%)</t>
  </si>
  <si>
    <t>28/50 (56.00%)</t>
  </si>
  <si>
    <t>07/50 (14.00%)</t>
  </si>
  <si>
    <t>18/50 (36.00%)</t>
  </si>
  <si>
    <t>21/50 (42.00%)</t>
  </si>
  <si>
    <t>32/50 (64.00%)</t>
  </si>
  <si>
    <t>37/50 (74.00%)</t>
  </si>
  <si>
    <t>05/50 (10.00%)</t>
  </si>
  <si>
    <t>01/50 (02.00%)</t>
  </si>
  <si>
    <t>-</t>
  </si>
  <si>
    <t>Torres de Hanoi</t>
  </si>
  <si>
    <t>05/37 (13.51%)</t>
  </si>
  <si>
    <t>28/37 (75.68%)</t>
  </si>
  <si>
    <t>23/37 (62.16%)</t>
  </si>
  <si>
    <t>37/37 (100.00%)</t>
  </si>
  <si>
    <t>00/37 (00.00%)</t>
  </si>
  <si>
    <t>34/37 (91.89%)</t>
  </si>
  <si>
    <t>14/37 (37.84%)</t>
  </si>
  <si>
    <t>06/37 (16.22%)</t>
  </si>
  <si>
    <t>25/37 (67.57%)</t>
  </si>
  <si>
    <t>02/37 (05.41%)</t>
  </si>
  <si>
    <t>16/37 (43.24%)</t>
  </si>
  <si>
    <t>22/37 (59.46%)</t>
  </si>
  <si>
    <t>10/37 (27.03%)</t>
  </si>
  <si>
    <t>04/37 (10.81%)</t>
  </si>
  <si>
    <t>03/37 (08.11%)</t>
  </si>
  <si>
    <t>11/37 (29.73%)</t>
  </si>
  <si>
    <t>15/37 (40.54%)</t>
  </si>
  <si>
    <t>01/37 (02.70%)</t>
  </si>
  <si>
    <t>12/37 (32.43%)</t>
  </si>
  <si>
    <t>24/37 (64.86%)</t>
  </si>
  <si>
    <t>19/37 (51.35%)</t>
  </si>
  <si>
    <t>00/35 (00.00%)</t>
  </si>
  <si>
    <t>31/35 (88.57%)</t>
  </si>
  <si>
    <t>23/35 (65.71%)</t>
  </si>
  <si>
    <t>10/35 (28.57%)</t>
  </si>
  <si>
    <t>34/35 (97.14%)</t>
  </si>
  <si>
    <t>30/35 (85.71%)</t>
  </si>
  <si>
    <t>00/00 (00.00%)</t>
  </si>
  <si>
    <t>14/35 (40.00%)</t>
  </si>
  <si>
    <t>04/35 (11.43%)</t>
  </si>
  <si>
    <t>25/35 (71.43%)</t>
  </si>
  <si>
    <t>11/35 (31.43%)</t>
  </si>
  <si>
    <t>33/35 (94.29%)</t>
  </si>
  <si>
    <t>01/35 (02.86%)</t>
  </si>
  <si>
    <t>19/35 (54.29%)</t>
  </si>
  <si>
    <t>27/35 (77.14%)</t>
  </si>
  <si>
    <t>08/35 (22.86%)</t>
  </si>
  <si>
    <t>12/35 (34.29%)</t>
  </si>
  <si>
    <t>07/35 (20.00%)</t>
  </si>
  <si>
    <t>20/35 (57.14%)</t>
  </si>
  <si>
    <t>35/35 (100.00%)</t>
  </si>
  <si>
    <t>05/35 (14.29%)</t>
  </si>
  <si>
    <t>21/35 (60.00%)</t>
  </si>
  <si>
    <t>15/35 (42.86%)</t>
  </si>
  <si>
    <t>Herencia y Polimorfismo</t>
  </si>
  <si>
    <t>WhereEnumerable</t>
  </si>
  <si>
    <t>004/108 (03.70%)</t>
  </si>
  <si>
    <t>045/108 (41.67%)</t>
  </si>
  <si>
    <t>054/108 (50.00%)</t>
  </si>
  <si>
    <t>036/108 (33.33%)</t>
  </si>
  <si>
    <t>078/108 (72.22%)</t>
  </si>
  <si>
    <t>052/108 (48.15%)</t>
  </si>
  <si>
    <t>000/108 (00.00%)</t>
  </si>
  <si>
    <t>063/108 (58.33%)</t>
  </si>
  <si>
    <t>107/108 (99.07%)</t>
  </si>
  <si>
    <t>037/108 (34.26%)</t>
  </si>
  <si>
    <t>108/108 (100.00%)</t>
  </si>
  <si>
    <t>083/108 (76.85%)</t>
  </si>
  <si>
    <t>098/108 (90.74%)</t>
  </si>
  <si>
    <t>011/108 (10.19%)</t>
  </si>
  <si>
    <t>003/108 (02.78%)</t>
  </si>
  <si>
    <t>042/108 (38.89%)</t>
  </si>
  <si>
    <t>033/108 (30.56%)</t>
  </si>
  <si>
    <t>068/108 (62.96%)</t>
  </si>
  <si>
    <t>002/108 (01.85%)</t>
  </si>
  <si>
    <t>093/108 (86.11%)</t>
  </si>
  <si>
    <t>048/108 (44.44%)</t>
  </si>
  <si>
    <t>061/108 (56.48%)</t>
  </si>
  <si>
    <t>056/108 (51.85%)</t>
  </si>
  <si>
    <t>025/108 (23.15%)</t>
  </si>
  <si>
    <t>079/108 (73.15%)</t>
  </si>
  <si>
    <t>001/108 (00.93%)</t>
  </si>
  <si>
    <t>102/108 (94.44%)</t>
  </si>
  <si>
    <t>00/10 (00.00%)</t>
  </si>
  <si>
    <t>075/108 (69.44%)</t>
  </si>
  <si>
    <t>044/108 (40.74%)</t>
  </si>
  <si>
    <t>081/108 (75.00%)</t>
  </si>
  <si>
    <t>089/108 (82.41%)</t>
  </si>
  <si>
    <t>029/108 (26.85%)</t>
  </si>
  <si>
    <t>086/108 (79.63%)</t>
  </si>
  <si>
    <t>070/108 (64.81%)</t>
  </si>
  <si>
    <t>00/96 (00.00%)</t>
  </si>
  <si>
    <t>89/96 (92.71%)</t>
  </si>
  <si>
    <t>08/96 (08.33%)</t>
  </si>
  <si>
    <t>20/96 (20.83%)</t>
  </si>
  <si>
    <t>64/96 (66.67%)</t>
  </si>
  <si>
    <t>62/96 (64.58%)</t>
  </si>
  <si>
    <t>13/96 (13.54%)</t>
  </si>
  <si>
    <t>59/96 (61.46%)</t>
  </si>
  <si>
    <t>Pablo Enrique Johnson Espinosa</t>
  </si>
  <si>
    <t>01/70 (01.43%)</t>
  </si>
  <si>
    <t>41/96 (42.71%)</t>
  </si>
  <si>
    <t>96/96 (100.00%)</t>
  </si>
  <si>
    <t>Yacel González Martínez</t>
  </si>
  <si>
    <t>11/96 (11.46%)</t>
  </si>
  <si>
    <t>02/96 (02.08%)</t>
  </si>
  <si>
    <t>55/96 (57.29%)</t>
  </si>
  <si>
    <t>90/96 (93.75%)</t>
  </si>
  <si>
    <t>50/96 (52.08%)</t>
  </si>
  <si>
    <t>80/96 (83.33%)</t>
  </si>
  <si>
    <t>74/96 (77.08%)</t>
  </si>
  <si>
    <t>91/96 (94.79%)</t>
  </si>
  <si>
    <t>84/96 (87.50%)</t>
  </si>
  <si>
    <t>03/96 (03.13%)</t>
  </si>
  <si>
    <t>71/96 (73.96%)</t>
  </si>
  <si>
    <t>31/96 (32.29%)</t>
  </si>
  <si>
    <t>44/96 (45.83%)</t>
  </si>
  <si>
    <t>68/96 (70.83%)</t>
  </si>
  <si>
    <t>07/96 (07.29%)</t>
  </si>
  <si>
    <t>56/96 (58.33%)</t>
  </si>
  <si>
    <t>60/60 (100.00%)</t>
  </si>
  <si>
    <t>59/60 (98.33%)</t>
  </si>
  <si>
    <t>36/60 (60.00%)</t>
  </si>
  <si>
    <t>55/60 (91.67%)</t>
  </si>
  <si>
    <t>56/60 (93.33%)</t>
  </si>
  <si>
    <t>48/60 (80.00%)</t>
  </si>
  <si>
    <t>21/60 (35.00%)</t>
  </si>
  <si>
    <t>58/60 (96.67%)</t>
  </si>
  <si>
    <t>33/60 (55.00%)</t>
  </si>
  <si>
    <t>49/60 (81.67%)</t>
  </si>
  <si>
    <t>75/75 (100.00%)</t>
  </si>
  <si>
    <t>74/75 (98.67%)</t>
  </si>
  <si>
    <t>44/75 (58.67%)</t>
  </si>
  <si>
    <t>73/75 (97.33%)</t>
  </si>
  <si>
    <t>35/75 (46.67%)</t>
  </si>
  <si>
    <t>72/75 (96.00%)</t>
  </si>
  <si>
    <t>52/75 (69.33%)</t>
  </si>
  <si>
    <t>12/75 (16.00%)</t>
  </si>
  <si>
    <t>57/75 (76.00%)</t>
  </si>
  <si>
    <t>08/75 (10.67%)</t>
  </si>
  <si>
    <t>26/75 (34.67%)</t>
  </si>
  <si>
    <t>43/75 (57.33%)</t>
  </si>
  <si>
    <t>71/75 (94.67%)</t>
  </si>
  <si>
    <t>20/60 (33.33%)</t>
  </si>
  <si>
    <t>25/60 (41.67%)</t>
  </si>
  <si>
    <t>46/60 (76.67%)</t>
  </si>
  <si>
    <t>35/60 (58.33%)</t>
  </si>
  <si>
    <t>43/60 (71.67%)</t>
  </si>
  <si>
    <t>54/60 (90.00%)</t>
  </si>
  <si>
    <t>30/60 (50.00%)</t>
  </si>
  <si>
    <t>26/60 (43.33%)</t>
  </si>
  <si>
    <t>34/60 (56.67%)</t>
  </si>
  <si>
    <t>57/60 (95.00%)</t>
  </si>
  <si>
    <t>39/60 (65.00%)</t>
  </si>
  <si>
    <t>51/60 (85.00%)</t>
  </si>
  <si>
    <t>37/60 (61.67%)</t>
  </si>
  <si>
    <t>34/57 (59.65%)</t>
  </si>
  <si>
    <t>02/60 (03.33%)</t>
  </si>
  <si>
    <t>17/60 (28.33%)</t>
  </si>
  <si>
    <t>47/60 (78.33%)</t>
  </si>
  <si>
    <t>45/60 (75.00%)</t>
  </si>
  <si>
    <t>08/20 (40.00%)</t>
  </si>
  <si>
    <t>11/20 (55.00%)</t>
  </si>
  <si>
    <t>07/20 (35.00%)</t>
  </si>
  <si>
    <t>00/20 (00.00%)</t>
  </si>
  <si>
    <t>10/20 (50.00%)</t>
  </si>
  <si>
    <t>01/20 (05.00%)</t>
  </si>
  <si>
    <t>05/20 (25.00%)</t>
  </si>
  <si>
    <t>09/20 (45.00%)</t>
  </si>
  <si>
    <t>19/20 (95.00%)</t>
  </si>
  <si>
    <t>06/20 (30.00%)</t>
  </si>
  <si>
    <t>03/20 (15.00%)</t>
  </si>
  <si>
    <t>13/20 (65.00%)</t>
  </si>
  <si>
    <t>15/20 (75.00%)</t>
  </si>
  <si>
    <t>14/24 (58.33%)</t>
  </si>
  <si>
    <t>18/24 (75.00%)</t>
  </si>
  <si>
    <t>16/24 (66.67%)</t>
  </si>
  <si>
    <t>21/24 (87.50%)</t>
  </si>
  <si>
    <t>06/24 (25.00%)</t>
  </si>
  <si>
    <t>10/24 (41.67%)</t>
  </si>
  <si>
    <t>07/24 (29.17%)</t>
  </si>
  <si>
    <t>02/24 (08.33%)</t>
  </si>
  <si>
    <t>01/24 (04.17%)</t>
  </si>
  <si>
    <t>19/24 (79.17%)</t>
  </si>
  <si>
    <t>15/24 (62.50%)</t>
  </si>
  <si>
    <t>03/24 (12.50%)</t>
  </si>
  <si>
    <t>11/24 (45.83%)</t>
  </si>
  <si>
    <t>24/24 (100.00%)</t>
  </si>
  <si>
    <t>17/24 (70.83%)</t>
  </si>
  <si>
    <t>00/24 (00.00%)</t>
  </si>
  <si>
    <t>20/24 (83.33%)</t>
  </si>
  <si>
    <t>05/24 (20.83%)</t>
  </si>
  <si>
    <t>23/24 (95.83%)</t>
  </si>
  <si>
    <t>11.5*</t>
  </si>
  <si>
    <t>12*</t>
  </si>
  <si>
    <t>S</t>
  </si>
  <si>
    <t>30/31 (96.77%)</t>
  </si>
  <si>
    <t>05/31 (16.13%)</t>
  </si>
  <si>
    <t>23/31 (74.19%)</t>
  </si>
  <si>
    <t>02/31 (06.45%)</t>
  </si>
  <si>
    <t>18/31 (58.06%)</t>
  </si>
  <si>
    <t>09/31 (29.03%)</t>
  </si>
  <si>
    <t>31/31 (100.00%)</t>
  </si>
  <si>
    <t>07/31 (22.58%)</t>
  </si>
  <si>
    <t>20/31 (64.52%)</t>
  </si>
  <si>
    <t>01/13 (07.69%)</t>
  </si>
  <si>
    <t>25/31 (80.65%)</t>
  </si>
  <si>
    <t>06/31 (19.35%)</t>
  </si>
  <si>
    <t>0/5 (00.00%)</t>
  </si>
  <si>
    <t>11/31 (35.48%)</t>
  </si>
  <si>
    <t>27/31 (87.10%)</t>
  </si>
  <si>
    <t>32/32 (100.00%)</t>
  </si>
  <si>
    <t>14/32 (43.75%)</t>
  </si>
  <si>
    <t>16/32 (50.00%)</t>
  </si>
  <si>
    <t>27/32 (84.38%)</t>
  </si>
  <si>
    <t>07/32 (21.88%)</t>
  </si>
  <si>
    <t>19/32 (59.38%)</t>
  </si>
  <si>
    <t>28/32 (87.50%)</t>
  </si>
  <si>
    <t>17/32 (53.13%)</t>
  </si>
  <si>
    <t>18/32 (56.25%)</t>
  </si>
  <si>
    <t>C122 - Alan Perez Hernandez</t>
  </si>
  <si>
    <t>C122 - Glenda Liz Izquierdo Ramos</t>
  </si>
  <si>
    <t>C122 - Lesley Ferrer Beltran</t>
  </si>
  <si>
    <t>C122 - Marlon Echemendia Drake</t>
  </si>
  <si>
    <t>C122 - Yarien Iglesias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</si>
</sst>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4" fillId="3" borderId="0" applyNumberFormat="0" applyBorder="0" applyAlignment="0" applyProtection="0"/>
  </cellStyleXfs>
  <cellXfs count="267">
    <xf numFmtId="0" fontId="0" fillId="0" borderId="0" xfId="0"/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wrapText="1"/>
    </xf>
    <xf numFmtId="0" fontId="1" fillId="0" borderId="26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3" xfId="0" applyBorder="1" applyAlignment="1">
      <alignment wrapText="1"/>
    </xf>
    <xf numFmtId="0" fontId="0" fillId="0" borderId="6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0" fillId="0" borderId="63" xfId="0" applyBorder="1" applyAlignment="1">
      <alignment horizontal="center" vertical="center" wrapText="1"/>
    </xf>
    <xf numFmtId="0" fontId="0" fillId="0" borderId="6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1" xfId="0" applyBorder="1" applyAlignment="1">
      <alignment horizontal="left" vertical="center" wrapText="1"/>
    </xf>
    <xf numFmtId="0" fontId="0" fillId="0" borderId="63" xfId="0" applyBorder="1" applyAlignment="1">
      <alignment vertical="center" wrapText="1"/>
    </xf>
    <xf numFmtId="0" fontId="0" fillId="0" borderId="63" xfId="0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4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8" xfId="0" applyBorder="1" applyAlignment="1">
      <alignment vertical="center" wrapText="1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vertical="center" wrapText="1"/>
    </xf>
    <xf numFmtId="0" fontId="0" fillId="0" borderId="31" xfId="0" applyBorder="1" applyAlignment="1">
      <alignment horizontal="left" vertical="center" wrapText="1"/>
    </xf>
    <xf numFmtId="0" fontId="0" fillId="0" borderId="8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50" xfId="0" applyBorder="1" applyAlignment="1">
      <alignment wrapText="1"/>
    </xf>
    <xf numFmtId="0" fontId="0" fillId="0" borderId="5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11" xfId="1" applyBorder="1" applyAlignment="1">
      <alignment horizontal="center" vertical="center"/>
    </xf>
    <xf numFmtId="0" fontId="10" fillId="0" borderId="29" xfId="1" applyBorder="1" applyAlignment="1">
      <alignment horizontal="center" vertical="center"/>
    </xf>
    <xf numFmtId="0" fontId="0" fillId="0" borderId="61" xfId="0" applyBorder="1" applyAlignment="1">
      <alignment vertical="center" wrapText="1"/>
    </xf>
    <xf numFmtId="0" fontId="0" fillId="0" borderId="16" xfId="0" applyBorder="1"/>
    <xf numFmtId="0" fontId="0" fillId="0" borderId="1" xfId="0" applyBorder="1"/>
    <xf numFmtId="0" fontId="0" fillId="0" borderId="68" xfId="0" applyBorder="1" applyAlignment="1">
      <alignment wrapText="1"/>
    </xf>
    <xf numFmtId="0" fontId="0" fillId="2" borderId="3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2" xfId="0" applyFill="1" applyBorder="1" applyAlignment="1">
      <alignment vertical="center" wrapText="1"/>
    </xf>
    <xf numFmtId="0" fontId="0" fillId="2" borderId="71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42" xfId="0" applyFill="1" applyBorder="1" applyAlignment="1">
      <alignment horizontal="left" vertical="center"/>
    </xf>
    <xf numFmtId="0" fontId="0" fillId="2" borderId="63" xfId="0" applyFill="1" applyBorder="1" applyAlignment="1">
      <alignment wrapText="1"/>
    </xf>
    <xf numFmtId="0" fontId="0" fillId="2" borderId="63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51" xfId="0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3" xfId="0" applyFill="1" applyBorder="1" applyAlignment="1">
      <alignment horizontal="left" vertical="center"/>
    </xf>
    <xf numFmtId="0" fontId="0" fillId="2" borderId="70" xfId="0" applyFill="1" applyBorder="1" applyAlignment="1">
      <alignment horizontal="center" vertical="center"/>
    </xf>
    <xf numFmtId="0" fontId="0" fillId="2" borderId="62" xfId="0" applyFill="1" applyBorder="1" applyAlignment="1">
      <alignment wrapText="1"/>
    </xf>
    <xf numFmtId="0" fontId="0" fillId="2" borderId="28" xfId="0" applyFill="1" applyBorder="1" applyAlignment="1">
      <alignment horizontal="center" vertical="center"/>
    </xf>
    <xf numFmtId="0" fontId="0" fillId="2" borderId="62" xfId="0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2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/>
    </xf>
    <xf numFmtId="0" fontId="0" fillId="2" borderId="63" xfId="0" applyFill="1" applyBorder="1"/>
    <xf numFmtId="0" fontId="0" fillId="2" borderId="51" xfId="0" applyFill="1" applyBorder="1" applyAlignment="1">
      <alignment horizontal="center" vertical="center" wrapText="1"/>
    </xf>
    <xf numFmtId="0" fontId="0" fillId="2" borderId="51" xfId="0" applyFill="1" applyBorder="1" applyAlignment="1">
      <alignment wrapText="1"/>
    </xf>
    <xf numFmtId="0" fontId="0" fillId="0" borderId="95" xfId="0" applyBorder="1" applyAlignment="1">
      <alignment vertical="center" wrapText="1"/>
    </xf>
    <xf numFmtId="0" fontId="0" fillId="0" borderId="96" xfId="0" applyBorder="1" applyAlignment="1">
      <alignment vertical="center" wrapText="1"/>
    </xf>
    <xf numFmtId="0" fontId="0" fillId="0" borderId="97" xfId="0" applyBorder="1" applyAlignment="1">
      <alignment vertical="center" wrapText="1"/>
    </xf>
    <xf numFmtId="0" fontId="0" fillId="0" borderId="9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62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4" fillId="3" borderId="5" xfId="2" applyBorder="1" applyAlignment="1">
      <alignment horizontal="center" vertical="center"/>
    </xf>
    <xf numFmtId="0" fontId="14" fillId="3" borderId="27" xfId="2" applyBorder="1" applyAlignment="1">
      <alignment horizontal="center" vertical="center"/>
    </xf>
    <xf numFmtId="0" fontId="14" fillId="3" borderId="2" xfId="2" applyBorder="1" applyAlignment="1">
      <alignment horizontal="center" vertical="center"/>
    </xf>
    <xf numFmtId="0" fontId="14" fillId="3" borderId="67" xfId="2" applyBorder="1" applyAlignment="1">
      <alignment horizontal="center" vertical="center"/>
    </xf>
    <xf numFmtId="0" fontId="10" fillId="0" borderId="0" xfId="1"/>
    <xf numFmtId="0" fontId="0" fillId="4" borderId="31" xfId="0" applyFill="1" applyBorder="1" applyAlignment="1">
      <alignment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2" xfId="0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51" xfId="0" applyFill="1" applyBorder="1" applyAlignment="1">
      <alignment wrapText="1"/>
    </xf>
    <xf numFmtId="0" fontId="0" fillId="4" borderId="38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63" xfId="0" applyFill="1" applyBorder="1" applyAlignment="1">
      <alignment wrapText="1"/>
    </xf>
    <xf numFmtId="0" fontId="0" fillId="4" borderId="63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51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9" xfId="0" applyBorder="1" applyAlignment="1">
      <alignment vertical="center" wrapText="1"/>
    </xf>
    <xf numFmtId="0" fontId="0" fillId="0" borderId="87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9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</cellXfs>
  <cellStyles count="3">
    <cellStyle name="Accent6" xfId="2" builtinId="49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41"/>
  <sheetViews>
    <sheetView topLeftCell="A19" zoomScaleNormal="100" workbookViewId="0">
      <pane xSplit="1" topLeftCell="K1" activePane="topRight" state="frozen"/>
      <selection pane="topRight" activeCell="A33" sqref="A33:XFD33"/>
    </sheetView>
  </sheetViews>
  <sheetFormatPr defaultColWidth="9.109375" defaultRowHeight="14.4" x14ac:dyDescent="0.3"/>
  <cols>
    <col min="1" max="1" width="38.109375" bestFit="1" customWidth="1"/>
    <col min="2" max="4" width="9.33203125" customWidth="1"/>
    <col min="5" max="5" width="16.33203125" bestFit="1" customWidth="1"/>
    <col min="6" max="6" width="9.33203125" customWidth="1"/>
    <col min="7" max="7" width="16.33203125" bestFit="1" customWidth="1"/>
    <col min="8" max="8" width="9.33203125" customWidth="1"/>
    <col min="9" max="9" width="17.44140625" bestFit="1" customWidth="1"/>
    <col min="10" max="10" width="9.33203125" customWidth="1"/>
    <col min="11" max="11" width="9.88671875" bestFit="1" customWidth="1"/>
    <col min="12" max="12" width="9.6640625" customWidth="1"/>
    <col min="13" max="13" width="16.33203125" bestFit="1" customWidth="1"/>
    <col min="14" max="14" width="10.109375" customWidth="1"/>
    <col min="15" max="15" width="15" customWidth="1"/>
    <col min="16" max="18" width="9.33203125" customWidth="1"/>
    <col min="19" max="19" width="14" bestFit="1" customWidth="1"/>
    <col min="20" max="20" width="9.33203125" customWidth="1"/>
    <col min="21" max="21" width="14.33203125" customWidth="1"/>
    <col min="22" max="24" width="9.33203125" customWidth="1"/>
    <col min="25" max="25" width="14" bestFit="1" customWidth="1"/>
    <col min="26" max="26" width="9.33203125" customWidth="1"/>
    <col min="27" max="27" width="15" bestFit="1" customWidth="1"/>
    <col min="28" max="30" width="9.33203125" customWidth="1"/>
  </cols>
  <sheetData>
    <row r="2" spans="1:30" ht="18" x14ac:dyDescent="0.3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</row>
    <row r="3" spans="1:30" ht="18" x14ac:dyDescent="0.3">
      <c r="B3" s="221" t="s">
        <v>113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</row>
    <row r="4" spans="1:30" ht="15" thickBot="1" x14ac:dyDescent="0.35"/>
    <row r="5" spans="1:30" ht="16.2" thickBot="1" x14ac:dyDescent="0.35">
      <c r="A5" s="222" t="s">
        <v>0</v>
      </c>
      <c r="B5" s="233" t="s">
        <v>1</v>
      </c>
      <c r="C5" s="234"/>
      <c r="D5" s="235"/>
      <c r="E5" s="227" t="s">
        <v>5</v>
      </c>
      <c r="F5" s="228"/>
      <c r="G5" s="228"/>
      <c r="H5" s="228"/>
      <c r="I5" s="228"/>
      <c r="J5" s="229"/>
      <c r="K5" s="247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2" t="s">
        <v>11</v>
      </c>
    </row>
    <row r="6" spans="1:30" ht="16.2" thickBot="1" x14ac:dyDescent="0.35">
      <c r="A6" s="223"/>
      <c r="B6" s="236" t="s">
        <v>2</v>
      </c>
      <c r="C6" s="238" t="s">
        <v>3</v>
      </c>
      <c r="D6" s="243" t="s">
        <v>4</v>
      </c>
      <c r="E6" s="225" t="s">
        <v>34</v>
      </c>
      <c r="F6" s="245" t="s">
        <v>2</v>
      </c>
      <c r="G6" s="230" t="s">
        <v>34</v>
      </c>
      <c r="H6" s="245" t="s">
        <v>3</v>
      </c>
      <c r="I6" s="230" t="s">
        <v>34</v>
      </c>
      <c r="J6" s="243" t="s">
        <v>4</v>
      </c>
      <c r="K6" s="248"/>
      <c r="L6" s="240" t="s">
        <v>7</v>
      </c>
      <c r="M6" s="241"/>
      <c r="N6" s="241"/>
      <c r="O6" s="241"/>
      <c r="P6" s="241"/>
      <c r="Q6" s="242"/>
      <c r="R6" s="240" t="s">
        <v>8</v>
      </c>
      <c r="S6" s="241"/>
      <c r="T6" s="241"/>
      <c r="U6" s="241"/>
      <c r="V6" s="241"/>
      <c r="W6" s="242"/>
      <c r="X6" s="240" t="s">
        <v>9</v>
      </c>
      <c r="Y6" s="241"/>
      <c r="Z6" s="241"/>
      <c r="AA6" s="241"/>
      <c r="AB6" s="241"/>
      <c r="AC6" s="242"/>
      <c r="AD6" s="223"/>
    </row>
    <row r="7" spans="1:30" ht="16.2" thickBot="1" x14ac:dyDescent="0.35">
      <c r="A7" s="232"/>
      <c r="B7" s="237"/>
      <c r="C7" s="239"/>
      <c r="D7" s="244"/>
      <c r="E7" s="226"/>
      <c r="F7" s="246"/>
      <c r="G7" s="231"/>
      <c r="H7" s="246"/>
      <c r="I7" s="231"/>
      <c r="J7" s="244"/>
      <c r="K7" s="249"/>
      <c r="L7" s="47" t="s">
        <v>13</v>
      </c>
      <c r="M7" s="38" t="s">
        <v>34</v>
      </c>
      <c r="N7" s="52" t="s">
        <v>2</v>
      </c>
      <c r="O7" s="48" t="s">
        <v>34</v>
      </c>
      <c r="P7" s="7" t="s">
        <v>3</v>
      </c>
      <c r="Q7" s="5" t="s">
        <v>11</v>
      </c>
      <c r="R7" s="51" t="s">
        <v>10</v>
      </c>
      <c r="S7" s="49" t="s">
        <v>34</v>
      </c>
      <c r="T7" s="50" t="s">
        <v>2</v>
      </c>
      <c r="U7" s="49" t="s">
        <v>34</v>
      </c>
      <c r="V7" s="37" t="s">
        <v>3</v>
      </c>
      <c r="W7" s="6" t="s">
        <v>11</v>
      </c>
      <c r="X7" s="51" t="s">
        <v>10</v>
      </c>
      <c r="Y7" s="49" t="s">
        <v>34</v>
      </c>
      <c r="Z7" s="50" t="s">
        <v>2</v>
      </c>
      <c r="AA7" s="49" t="s">
        <v>34</v>
      </c>
      <c r="AB7" s="37" t="s">
        <v>3</v>
      </c>
      <c r="AC7" s="5" t="s">
        <v>11</v>
      </c>
      <c r="AD7" s="224"/>
    </row>
    <row r="8" spans="1:30" x14ac:dyDescent="0.3">
      <c r="A8" s="79" t="s">
        <v>28</v>
      </c>
      <c r="B8" s="124">
        <v>5</v>
      </c>
      <c r="C8" s="11">
        <v>2</v>
      </c>
      <c r="D8" s="70">
        <v>2</v>
      </c>
      <c r="E8" s="119" t="s">
        <v>177</v>
      </c>
      <c r="F8" s="9">
        <v>2</v>
      </c>
      <c r="G8" s="125" t="s">
        <v>204</v>
      </c>
      <c r="H8" s="9">
        <v>2</v>
      </c>
      <c r="I8" s="125" t="s">
        <v>250</v>
      </c>
      <c r="J8" s="12">
        <v>2</v>
      </c>
      <c r="K8" s="26">
        <v>3</v>
      </c>
      <c r="L8" s="26">
        <v>0</v>
      </c>
      <c r="M8" s="32"/>
      <c r="N8" s="61"/>
      <c r="O8" s="120"/>
      <c r="P8" s="12"/>
      <c r="Q8" s="10"/>
      <c r="R8" s="55">
        <v>9</v>
      </c>
      <c r="S8" s="39"/>
      <c r="T8" s="9"/>
      <c r="U8" s="121"/>
      <c r="V8" s="12"/>
      <c r="W8" s="10">
        <v>2</v>
      </c>
      <c r="X8" s="55"/>
      <c r="Y8" s="120"/>
      <c r="Z8" s="9"/>
      <c r="AA8" s="120"/>
      <c r="AB8" s="12"/>
      <c r="AC8" s="12"/>
      <c r="AD8" s="26">
        <f t="shared" ref="AD8:AD40" si="0">MAX(Q8:Q8, W8:W8, AC8:AC8)</f>
        <v>2</v>
      </c>
    </row>
    <row r="9" spans="1:30" x14ac:dyDescent="0.3">
      <c r="A9" s="86" t="s">
        <v>157</v>
      </c>
      <c r="B9" s="87">
        <v>5</v>
      </c>
      <c r="C9" s="25">
        <v>2</v>
      </c>
      <c r="D9" s="88"/>
      <c r="E9" s="117" t="s">
        <v>163</v>
      </c>
      <c r="F9" s="58">
        <v>5</v>
      </c>
      <c r="G9" s="72" t="s">
        <v>206</v>
      </c>
      <c r="H9" s="58">
        <v>2</v>
      </c>
      <c r="I9" s="73"/>
      <c r="J9" s="59"/>
      <c r="K9" s="28">
        <v>3</v>
      </c>
      <c r="L9" s="28">
        <v>0</v>
      </c>
      <c r="M9" s="117"/>
      <c r="N9" s="92"/>
      <c r="O9" s="118"/>
      <c r="P9" s="88"/>
      <c r="Q9" s="97"/>
      <c r="R9" s="89"/>
      <c r="S9" s="95"/>
      <c r="T9" s="58"/>
      <c r="U9" s="98"/>
      <c r="V9" s="59"/>
      <c r="W9" s="97"/>
      <c r="X9" s="89"/>
      <c r="Y9" s="98"/>
      <c r="Z9" s="58"/>
      <c r="AA9" s="98"/>
      <c r="AB9" s="59"/>
      <c r="AC9" s="59"/>
      <c r="AD9" s="90">
        <f t="shared" si="0"/>
        <v>0</v>
      </c>
    </row>
    <row r="10" spans="1:30" x14ac:dyDescent="0.3">
      <c r="A10" s="80" t="s">
        <v>15</v>
      </c>
      <c r="B10" s="123">
        <v>2.75</v>
      </c>
      <c r="C10" s="17">
        <v>4</v>
      </c>
      <c r="D10" s="16">
        <v>1</v>
      </c>
      <c r="E10" s="33" t="s">
        <v>178</v>
      </c>
      <c r="F10" s="14">
        <v>4.75</v>
      </c>
      <c r="G10" s="72" t="s">
        <v>205</v>
      </c>
      <c r="H10" s="14">
        <v>3</v>
      </c>
      <c r="I10" s="72" t="s">
        <v>251</v>
      </c>
      <c r="J10" s="18">
        <v>2</v>
      </c>
      <c r="K10" s="28">
        <v>4</v>
      </c>
      <c r="L10" s="28">
        <f t="shared" ref="L10:L40" si="1">(IF(SUM(B10:D10)/3 &gt;= 3, 1, 0) + COUNTIF(F10:J10,"&gt;=3")) * IF(K10 &gt; 2, 1, 0)</f>
        <v>2</v>
      </c>
      <c r="M10" s="185" t="s">
        <v>324</v>
      </c>
      <c r="N10" s="62">
        <v>5</v>
      </c>
      <c r="O10" s="185" t="s">
        <v>347</v>
      </c>
      <c r="P10" s="18">
        <v>2</v>
      </c>
      <c r="Q10" s="15">
        <v>3</v>
      </c>
      <c r="R10" s="13"/>
      <c r="S10" s="185" t="s">
        <v>368</v>
      </c>
      <c r="T10" s="14"/>
      <c r="U10" s="185" t="s">
        <v>355</v>
      </c>
      <c r="V10" s="18">
        <v>2</v>
      </c>
      <c r="W10" s="15">
        <v>2</v>
      </c>
      <c r="X10" s="13"/>
      <c r="Y10" s="43"/>
      <c r="Z10" s="14"/>
      <c r="AA10" s="43"/>
      <c r="AB10" s="18"/>
      <c r="AC10" s="18"/>
      <c r="AD10" s="28">
        <f t="shared" si="0"/>
        <v>3</v>
      </c>
    </row>
    <row r="11" spans="1:30" x14ac:dyDescent="0.3">
      <c r="A11" s="80" t="s">
        <v>22</v>
      </c>
      <c r="B11" s="123">
        <v>2.25</v>
      </c>
      <c r="C11" s="17"/>
      <c r="D11" s="16">
        <v>3</v>
      </c>
      <c r="E11" s="33" t="s">
        <v>178</v>
      </c>
      <c r="F11" s="14">
        <v>4</v>
      </c>
      <c r="G11" s="72" t="s">
        <v>207</v>
      </c>
      <c r="H11" s="14">
        <v>5</v>
      </c>
      <c r="I11" s="72" t="s">
        <v>252</v>
      </c>
      <c r="J11" s="18">
        <v>2</v>
      </c>
      <c r="K11" s="28">
        <v>3</v>
      </c>
      <c r="L11" s="28">
        <f t="shared" si="1"/>
        <v>2</v>
      </c>
      <c r="M11" s="185" t="s">
        <v>325</v>
      </c>
      <c r="N11" s="62">
        <v>4</v>
      </c>
      <c r="O11" s="185" t="s">
        <v>321</v>
      </c>
      <c r="P11" s="16">
        <v>4</v>
      </c>
      <c r="Q11" s="15">
        <v>4</v>
      </c>
      <c r="R11" s="13"/>
      <c r="S11" s="40"/>
      <c r="T11" s="14"/>
      <c r="U11" s="43"/>
      <c r="V11" s="18"/>
      <c r="W11" s="15"/>
      <c r="X11" s="13"/>
      <c r="Y11" s="43"/>
      <c r="Z11" s="14"/>
      <c r="AA11" s="43"/>
      <c r="AB11" s="18"/>
      <c r="AC11" s="18"/>
      <c r="AD11" s="28">
        <f t="shared" si="0"/>
        <v>4</v>
      </c>
    </row>
    <row r="12" spans="1:30" x14ac:dyDescent="0.3">
      <c r="A12" s="80" t="s">
        <v>30</v>
      </c>
      <c r="B12" s="123">
        <v>0</v>
      </c>
      <c r="C12" s="17">
        <v>1</v>
      </c>
      <c r="D12" s="16">
        <v>0</v>
      </c>
      <c r="E12" s="33" t="s">
        <v>179</v>
      </c>
      <c r="F12" s="14">
        <v>2</v>
      </c>
      <c r="G12" s="72" t="s">
        <v>208</v>
      </c>
      <c r="H12" s="14">
        <v>2</v>
      </c>
      <c r="I12" s="72" t="s">
        <v>285</v>
      </c>
      <c r="J12" s="18">
        <v>2</v>
      </c>
      <c r="K12" s="28">
        <v>3</v>
      </c>
      <c r="L12" s="28">
        <f t="shared" si="1"/>
        <v>0</v>
      </c>
      <c r="M12" s="34"/>
      <c r="N12" s="62"/>
      <c r="O12" s="17"/>
      <c r="P12" s="16"/>
      <c r="Q12" s="15"/>
      <c r="R12" s="13"/>
      <c r="S12" s="40"/>
      <c r="T12" s="14"/>
      <c r="U12" s="43"/>
      <c r="V12" s="18"/>
      <c r="W12" s="15"/>
      <c r="X12" s="13"/>
      <c r="Y12" s="43"/>
      <c r="Z12" s="14"/>
      <c r="AA12" s="43"/>
      <c r="AB12" s="18"/>
      <c r="AC12" s="18"/>
      <c r="AD12" s="28">
        <f t="shared" si="0"/>
        <v>0</v>
      </c>
    </row>
    <row r="13" spans="1:30" x14ac:dyDescent="0.3">
      <c r="A13" s="80" t="s">
        <v>43</v>
      </c>
      <c r="B13" s="123">
        <v>5</v>
      </c>
      <c r="C13" s="17">
        <v>4.75</v>
      </c>
      <c r="D13" s="16">
        <v>2</v>
      </c>
      <c r="E13" s="33" t="s">
        <v>180</v>
      </c>
      <c r="F13" s="14">
        <v>5</v>
      </c>
      <c r="G13" s="72" t="s">
        <v>209</v>
      </c>
      <c r="H13" s="14">
        <v>5</v>
      </c>
      <c r="I13" s="72" t="s">
        <v>253</v>
      </c>
      <c r="J13" s="18">
        <v>2</v>
      </c>
      <c r="K13" s="28">
        <v>5</v>
      </c>
      <c r="L13" s="28">
        <f t="shared" si="1"/>
        <v>3</v>
      </c>
      <c r="M13" s="185" t="s">
        <v>324</v>
      </c>
      <c r="N13" s="62">
        <v>5</v>
      </c>
      <c r="O13" s="185" t="s">
        <v>321</v>
      </c>
      <c r="P13" s="16">
        <v>4</v>
      </c>
      <c r="Q13" s="15">
        <v>5</v>
      </c>
      <c r="R13" s="13"/>
      <c r="S13" s="40"/>
      <c r="T13" s="14"/>
      <c r="U13" s="43"/>
      <c r="V13" s="18"/>
      <c r="W13" s="15"/>
      <c r="X13" s="13"/>
      <c r="Y13" s="43"/>
      <c r="Z13" s="14"/>
      <c r="AA13" s="43"/>
      <c r="AB13" s="18"/>
      <c r="AC13" s="18"/>
      <c r="AD13" s="28">
        <f t="shared" si="0"/>
        <v>5</v>
      </c>
    </row>
    <row r="14" spans="1:30" x14ac:dyDescent="0.3">
      <c r="A14" s="80" t="s">
        <v>52</v>
      </c>
      <c r="B14" s="123">
        <v>2.75</v>
      </c>
      <c r="C14" s="17">
        <v>2.25</v>
      </c>
      <c r="D14" s="16">
        <v>4</v>
      </c>
      <c r="E14" s="33" t="s">
        <v>180</v>
      </c>
      <c r="F14" s="14">
        <v>5</v>
      </c>
      <c r="G14" s="72" t="s">
        <v>210</v>
      </c>
      <c r="H14" s="14">
        <v>3</v>
      </c>
      <c r="I14" s="72" t="s">
        <v>286</v>
      </c>
      <c r="J14" s="18">
        <v>4</v>
      </c>
      <c r="K14" s="28">
        <v>3</v>
      </c>
      <c r="L14" s="28">
        <f t="shared" si="1"/>
        <v>4</v>
      </c>
      <c r="M14" s="185" t="s">
        <v>324</v>
      </c>
      <c r="N14" s="62">
        <v>5</v>
      </c>
      <c r="O14" s="185" t="s">
        <v>348</v>
      </c>
      <c r="P14" s="16">
        <v>3</v>
      </c>
      <c r="Q14" s="15">
        <v>4</v>
      </c>
      <c r="R14" s="13"/>
      <c r="S14" s="40"/>
      <c r="T14" s="14"/>
      <c r="U14" s="44"/>
      <c r="V14" s="18"/>
      <c r="W14" s="15"/>
      <c r="X14" s="13"/>
      <c r="Y14" s="46"/>
      <c r="Z14" s="14"/>
      <c r="AA14" s="46"/>
      <c r="AB14" s="18"/>
      <c r="AC14" s="18"/>
      <c r="AD14" s="28">
        <f t="shared" si="0"/>
        <v>4</v>
      </c>
    </row>
    <row r="15" spans="1:30" x14ac:dyDescent="0.3">
      <c r="A15" s="80" t="s">
        <v>59</v>
      </c>
      <c r="B15" s="123">
        <v>5</v>
      </c>
      <c r="C15" s="17">
        <v>2.25</v>
      </c>
      <c r="D15" s="16">
        <v>2</v>
      </c>
      <c r="E15" s="33" t="s">
        <v>181</v>
      </c>
      <c r="F15" s="14">
        <v>2</v>
      </c>
      <c r="G15" s="72" t="s">
        <v>211</v>
      </c>
      <c r="H15" s="14">
        <v>2</v>
      </c>
      <c r="I15" s="72" t="s">
        <v>254</v>
      </c>
      <c r="J15" s="18">
        <v>3.25</v>
      </c>
      <c r="K15" s="28">
        <v>3</v>
      </c>
      <c r="L15" s="28">
        <f t="shared" si="1"/>
        <v>2</v>
      </c>
      <c r="M15" s="185" t="s">
        <v>326</v>
      </c>
      <c r="N15" s="62">
        <v>2</v>
      </c>
      <c r="O15" s="185" t="s">
        <v>323</v>
      </c>
      <c r="P15" s="16">
        <v>3</v>
      </c>
      <c r="Q15" s="15">
        <v>2</v>
      </c>
      <c r="R15" s="13"/>
      <c r="S15" s="185" t="s">
        <v>369</v>
      </c>
      <c r="T15" s="14"/>
      <c r="U15" s="185" t="s">
        <v>356</v>
      </c>
      <c r="V15" s="18"/>
      <c r="W15" s="15">
        <v>3</v>
      </c>
      <c r="X15" s="13"/>
      <c r="Y15" s="46"/>
      <c r="Z15" s="14"/>
      <c r="AA15" s="46"/>
      <c r="AB15" s="18"/>
      <c r="AC15" s="18"/>
      <c r="AD15" s="28">
        <f t="shared" si="0"/>
        <v>3</v>
      </c>
    </row>
    <row r="16" spans="1:30" ht="16.5" customHeight="1" x14ac:dyDescent="0.3">
      <c r="A16" s="80" t="s">
        <v>41</v>
      </c>
      <c r="B16" s="123">
        <v>2.75</v>
      </c>
      <c r="C16" s="17">
        <v>4</v>
      </c>
      <c r="D16" s="16">
        <v>2</v>
      </c>
      <c r="E16" s="33" t="s">
        <v>182</v>
      </c>
      <c r="F16" s="14">
        <v>2</v>
      </c>
      <c r="G16" s="72" t="s">
        <v>212</v>
      </c>
      <c r="H16" s="14">
        <v>3</v>
      </c>
      <c r="I16" s="72" t="s">
        <v>255</v>
      </c>
      <c r="J16" s="18">
        <v>2</v>
      </c>
      <c r="K16" s="28">
        <v>3</v>
      </c>
      <c r="L16" s="28">
        <v>2</v>
      </c>
      <c r="M16" s="185" t="s">
        <v>327</v>
      </c>
      <c r="N16" s="62">
        <v>4</v>
      </c>
      <c r="O16" s="185" t="s">
        <v>316</v>
      </c>
      <c r="P16" s="16">
        <v>2</v>
      </c>
      <c r="Q16" s="15">
        <v>2</v>
      </c>
      <c r="R16" s="13"/>
      <c r="S16" s="185" t="s">
        <v>370</v>
      </c>
      <c r="T16" s="14"/>
      <c r="U16" s="185" t="s">
        <v>357</v>
      </c>
      <c r="V16" s="18"/>
      <c r="W16" s="15">
        <v>3</v>
      </c>
      <c r="X16" s="13"/>
      <c r="Y16" s="46"/>
      <c r="Z16" s="14"/>
      <c r="AA16" s="46"/>
      <c r="AB16" s="18"/>
      <c r="AC16" s="18"/>
      <c r="AD16" s="28">
        <f t="shared" si="0"/>
        <v>3</v>
      </c>
    </row>
    <row r="17" spans="1:30" x14ac:dyDescent="0.3">
      <c r="A17" s="80" t="s">
        <v>44</v>
      </c>
      <c r="B17" s="123">
        <v>5</v>
      </c>
      <c r="C17" s="17">
        <v>2</v>
      </c>
      <c r="D17" s="16"/>
      <c r="E17" s="33" t="s">
        <v>183</v>
      </c>
      <c r="F17" s="14">
        <v>2</v>
      </c>
      <c r="G17" s="72" t="s">
        <v>207</v>
      </c>
      <c r="H17" s="14">
        <v>5</v>
      </c>
      <c r="I17" s="72" t="s">
        <v>287</v>
      </c>
      <c r="J17" s="18">
        <v>2</v>
      </c>
      <c r="K17" s="28">
        <v>3</v>
      </c>
      <c r="L17" s="28">
        <v>2</v>
      </c>
      <c r="M17" s="185" t="s">
        <v>324</v>
      </c>
      <c r="N17" s="62">
        <v>5</v>
      </c>
      <c r="O17" s="185" t="s">
        <v>323</v>
      </c>
      <c r="P17" s="16">
        <v>3</v>
      </c>
      <c r="Q17" s="15">
        <v>3</v>
      </c>
      <c r="R17" s="13"/>
      <c r="S17" s="40"/>
      <c r="T17" s="14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3</v>
      </c>
    </row>
    <row r="18" spans="1:30" x14ac:dyDescent="0.3">
      <c r="A18" s="80" t="s">
        <v>58</v>
      </c>
      <c r="B18" s="123">
        <v>3.75</v>
      </c>
      <c r="C18" s="17">
        <v>2.75</v>
      </c>
      <c r="D18" s="16">
        <v>2</v>
      </c>
      <c r="E18" s="33" t="s">
        <v>184</v>
      </c>
      <c r="F18" s="14">
        <v>2</v>
      </c>
      <c r="G18" s="72" t="s">
        <v>213</v>
      </c>
      <c r="H18" s="14">
        <v>2</v>
      </c>
      <c r="I18" s="72" t="s">
        <v>259</v>
      </c>
      <c r="J18" s="18">
        <v>2</v>
      </c>
      <c r="K18" s="28">
        <v>3</v>
      </c>
      <c r="L18" s="28">
        <f t="shared" si="1"/>
        <v>0</v>
      </c>
      <c r="M18" s="34"/>
      <c r="N18" s="62"/>
      <c r="O18" s="17"/>
      <c r="P18" s="16"/>
      <c r="Q18" s="15"/>
      <c r="R18" s="186">
        <v>14.5</v>
      </c>
      <c r="S18" s="185" t="s">
        <v>368</v>
      </c>
      <c r="T18" s="14"/>
      <c r="U18" s="185" t="s">
        <v>358</v>
      </c>
      <c r="V18" s="18"/>
      <c r="W18" s="15">
        <v>2</v>
      </c>
      <c r="X18" s="13">
        <v>15</v>
      </c>
      <c r="Y18" s="78" t="s">
        <v>390</v>
      </c>
      <c r="Z18" s="14">
        <v>4.75</v>
      </c>
      <c r="AA18" s="185" t="s">
        <v>405</v>
      </c>
      <c r="AB18" s="18">
        <v>5</v>
      </c>
      <c r="AC18" s="18">
        <v>3</v>
      </c>
      <c r="AD18" s="28">
        <f t="shared" si="0"/>
        <v>3</v>
      </c>
    </row>
    <row r="19" spans="1:30" x14ac:dyDescent="0.3">
      <c r="A19" s="80" t="s">
        <v>49</v>
      </c>
      <c r="B19" s="123">
        <v>3.75</v>
      </c>
      <c r="C19" s="17"/>
      <c r="D19" s="16"/>
      <c r="E19" s="33" t="s">
        <v>180</v>
      </c>
      <c r="F19" s="14">
        <v>5</v>
      </c>
      <c r="G19" s="60"/>
      <c r="H19" s="14">
        <v>0</v>
      </c>
      <c r="I19" s="56"/>
      <c r="J19" s="18"/>
      <c r="K19" s="28">
        <v>3</v>
      </c>
      <c r="L19" s="28">
        <v>0</v>
      </c>
      <c r="M19" s="34"/>
      <c r="N19" s="62"/>
      <c r="O19" s="17"/>
      <c r="P19" s="16"/>
      <c r="Q19" s="15"/>
      <c r="R19" s="13"/>
      <c r="S19" s="40"/>
      <c r="T19" s="14"/>
      <c r="U19" s="43"/>
      <c r="V19" s="18"/>
      <c r="W19" s="15"/>
      <c r="X19" s="13"/>
      <c r="Y19" s="43"/>
      <c r="Z19" s="14"/>
      <c r="AA19" s="43"/>
      <c r="AB19" s="18"/>
      <c r="AC19" s="18"/>
      <c r="AD19" s="28">
        <f t="shared" si="0"/>
        <v>0</v>
      </c>
    </row>
    <row r="20" spans="1:30" x14ac:dyDescent="0.3">
      <c r="A20" s="80" t="s">
        <v>50</v>
      </c>
      <c r="B20" s="123">
        <v>1</v>
      </c>
      <c r="C20" s="17">
        <v>1.75</v>
      </c>
      <c r="D20" s="16">
        <v>0</v>
      </c>
      <c r="E20" s="33" t="s">
        <v>185</v>
      </c>
      <c r="F20" s="14">
        <v>2</v>
      </c>
      <c r="G20" s="72" t="s">
        <v>213</v>
      </c>
      <c r="H20" s="14">
        <v>2</v>
      </c>
      <c r="I20" s="72" t="s">
        <v>285</v>
      </c>
      <c r="J20" s="18">
        <v>2</v>
      </c>
      <c r="K20" s="28">
        <v>3</v>
      </c>
      <c r="L20" s="28">
        <f t="shared" si="1"/>
        <v>0</v>
      </c>
      <c r="M20" s="34"/>
      <c r="N20" s="62"/>
      <c r="O20" s="17"/>
      <c r="P20" s="16"/>
      <c r="Q20" s="15"/>
      <c r="R20" s="13">
        <v>1</v>
      </c>
      <c r="S20" s="40"/>
      <c r="T20" s="14"/>
      <c r="U20" s="43"/>
      <c r="V20" s="18"/>
      <c r="W20" s="15">
        <v>2</v>
      </c>
      <c r="X20" s="13"/>
      <c r="Y20" s="43"/>
      <c r="Z20" s="14"/>
      <c r="AA20" s="43"/>
      <c r="AB20" s="18"/>
      <c r="AC20" s="18"/>
      <c r="AD20" s="28">
        <f t="shared" si="0"/>
        <v>2</v>
      </c>
    </row>
    <row r="21" spans="1:30" x14ac:dyDescent="0.3">
      <c r="A21" s="80" t="s">
        <v>35</v>
      </c>
      <c r="B21" s="123">
        <v>0</v>
      </c>
      <c r="C21" s="17">
        <v>1</v>
      </c>
      <c r="D21" s="16">
        <v>0</v>
      </c>
      <c r="E21" s="33" t="s">
        <v>185</v>
      </c>
      <c r="F21" s="14">
        <v>2</v>
      </c>
      <c r="G21" s="72" t="s">
        <v>208</v>
      </c>
      <c r="H21" s="14">
        <v>2</v>
      </c>
      <c r="I21" s="72" t="s">
        <v>256</v>
      </c>
      <c r="J21" s="18">
        <v>2</v>
      </c>
      <c r="K21" s="28">
        <v>3</v>
      </c>
      <c r="L21" s="28">
        <f t="shared" si="1"/>
        <v>0</v>
      </c>
      <c r="M21" s="34"/>
      <c r="N21" s="62"/>
      <c r="O21" s="17"/>
      <c r="P21" s="16"/>
      <c r="Q21" s="15"/>
      <c r="R21" s="13">
        <v>0</v>
      </c>
      <c r="S21" s="40"/>
      <c r="T21" s="14"/>
      <c r="U21" s="43"/>
      <c r="V21" s="18"/>
      <c r="W21" s="15">
        <v>2</v>
      </c>
      <c r="X21" s="13"/>
      <c r="Y21" s="43"/>
      <c r="Z21" s="14"/>
      <c r="AA21" s="43"/>
      <c r="AB21" s="18"/>
      <c r="AC21" s="18"/>
      <c r="AD21" s="28">
        <f t="shared" si="0"/>
        <v>2</v>
      </c>
    </row>
    <row r="22" spans="1:30" x14ac:dyDescent="0.3">
      <c r="A22" s="116" t="s">
        <v>186</v>
      </c>
      <c r="B22" s="123">
        <v>2.75</v>
      </c>
      <c r="C22" s="17">
        <v>1</v>
      </c>
      <c r="D22" s="16">
        <v>2</v>
      </c>
      <c r="E22" s="35" t="s">
        <v>187</v>
      </c>
      <c r="F22" s="14">
        <v>2</v>
      </c>
      <c r="G22" s="72" t="s">
        <v>214</v>
      </c>
      <c r="H22" s="14">
        <v>3</v>
      </c>
      <c r="I22" s="72" t="s">
        <v>288</v>
      </c>
      <c r="J22" s="18">
        <v>2</v>
      </c>
      <c r="K22" s="28">
        <v>3</v>
      </c>
      <c r="L22" s="28">
        <v>0</v>
      </c>
      <c r="M22" s="34"/>
      <c r="N22" s="62"/>
      <c r="O22" s="17"/>
      <c r="P22" s="16"/>
      <c r="Q22" s="15"/>
      <c r="R22" s="186">
        <v>13</v>
      </c>
      <c r="S22" s="185" t="s">
        <v>371</v>
      </c>
      <c r="T22" s="14"/>
      <c r="U22" s="185" t="s">
        <v>359</v>
      </c>
      <c r="V22" s="18"/>
      <c r="W22" s="15">
        <v>3</v>
      </c>
      <c r="X22" s="13"/>
      <c r="Y22" s="43"/>
      <c r="Z22" s="14"/>
      <c r="AA22" s="43"/>
      <c r="AB22" s="18"/>
      <c r="AC22" s="18"/>
      <c r="AD22" s="28">
        <f t="shared" si="0"/>
        <v>3</v>
      </c>
    </row>
    <row r="23" spans="1:30" x14ac:dyDescent="0.3">
      <c r="A23" s="80" t="s">
        <v>46</v>
      </c>
      <c r="B23" s="123">
        <v>3</v>
      </c>
      <c r="C23" s="17">
        <v>4</v>
      </c>
      <c r="D23" s="16">
        <v>4</v>
      </c>
      <c r="E23" s="33" t="s">
        <v>188</v>
      </c>
      <c r="F23" s="14">
        <v>2</v>
      </c>
      <c r="G23" s="72" t="s">
        <v>215</v>
      </c>
      <c r="H23" s="14">
        <v>3</v>
      </c>
      <c r="I23" s="72" t="s">
        <v>257</v>
      </c>
      <c r="J23" s="18">
        <v>2</v>
      </c>
      <c r="K23" s="28">
        <v>4</v>
      </c>
      <c r="L23" s="28">
        <f t="shared" si="1"/>
        <v>2</v>
      </c>
      <c r="M23" s="185" t="s">
        <v>324</v>
      </c>
      <c r="N23" s="62">
        <v>5</v>
      </c>
      <c r="O23" s="185" t="s">
        <v>319</v>
      </c>
      <c r="P23" s="16">
        <v>3</v>
      </c>
      <c r="Q23" s="15">
        <v>3</v>
      </c>
      <c r="R23" s="13"/>
      <c r="S23" s="40"/>
      <c r="T23" s="14"/>
      <c r="U23" s="44"/>
      <c r="V23" s="18"/>
      <c r="W23" s="15"/>
      <c r="X23" s="13"/>
      <c r="Y23" s="43"/>
      <c r="Z23" s="14"/>
      <c r="AA23" s="46"/>
      <c r="AB23" s="18"/>
      <c r="AC23" s="18"/>
      <c r="AD23" s="28">
        <f t="shared" si="0"/>
        <v>3</v>
      </c>
    </row>
    <row r="24" spans="1:30" x14ac:dyDescent="0.3">
      <c r="A24" s="80" t="s">
        <v>54</v>
      </c>
      <c r="B24" s="123">
        <v>2</v>
      </c>
      <c r="C24" s="17"/>
      <c r="D24" s="16"/>
      <c r="E24" s="33" t="s">
        <v>182</v>
      </c>
      <c r="F24" s="14">
        <v>2</v>
      </c>
      <c r="G24" s="72"/>
      <c r="H24" s="14">
        <v>0</v>
      </c>
      <c r="I24" s="73"/>
      <c r="J24" s="18"/>
      <c r="K24" s="28">
        <v>3</v>
      </c>
      <c r="L24" s="28">
        <f t="shared" si="1"/>
        <v>0</v>
      </c>
      <c r="M24" s="33"/>
      <c r="N24" s="62"/>
      <c r="O24" s="83"/>
      <c r="P24" s="16"/>
      <c r="Q24" s="15"/>
      <c r="R24" s="13"/>
      <c r="S24" s="40"/>
      <c r="T24" s="14"/>
      <c r="U24" s="43"/>
      <c r="V24" s="18"/>
      <c r="W24" s="15"/>
      <c r="X24" s="13"/>
      <c r="Y24" s="43"/>
      <c r="Z24" s="14"/>
      <c r="AA24" s="43"/>
      <c r="AB24" s="18"/>
      <c r="AC24" s="18"/>
      <c r="AD24" s="28">
        <f t="shared" si="0"/>
        <v>0</v>
      </c>
    </row>
    <row r="25" spans="1:30" x14ac:dyDescent="0.3">
      <c r="A25" s="80" t="s">
        <v>55</v>
      </c>
      <c r="B25" s="27"/>
      <c r="C25" s="17"/>
      <c r="D25" s="16"/>
      <c r="E25" s="34"/>
      <c r="F25" s="14"/>
      <c r="G25" s="60"/>
      <c r="H25" s="14">
        <v>0</v>
      </c>
      <c r="I25" s="73"/>
      <c r="J25" s="18"/>
      <c r="K25" s="28">
        <v>3</v>
      </c>
      <c r="L25" s="28">
        <f t="shared" si="1"/>
        <v>0</v>
      </c>
      <c r="M25" s="33"/>
      <c r="N25" s="62"/>
      <c r="O25" s="83"/>
      <c r="P25" s="16"/>
      <c r="Q25" s="15"/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0"/>
        <v>0</v>
      </c>
    </row>
    <row r="26" spans="1:30" x14ac:dyDescent="0.3">
      <c r="A26" s="80" t="s">
        <v>47</v>
      </c>
      <c r="B26" s="123">
        <v>2</v>
      </c>
      <c r="C26" s="17">
        <v>2</v>
      </c>
      <c r="D26" s="16">
        <v>1</v>
      </c>
      <c r="E26" s="33" t="s">
        <v>189</v>
      </c>
      <c r="F26" s="14">
        <v>2</v>
      </c>
      <c r="G26" s="72" t="s">
        <v>213</v>
      </c>
      <c r="H26" s="14">
        <v>2</v>
      </c>
      <c r="I26" s="72" t="s">
        <v>285</v>
      </c>
      <c r="J26" s="18">
        <v>2</v>
      </c>
      <c r="K26" s="28">
        <v>3</v>
      </c>
      <c r="L26" s="28">
        <f t="shared" si="1"/>
        <v>0</v>
      </c>
      <c r="M26" s="34"/>
      <c r="N26" s="62"/>
      <c r="O26" s="17"/>
      <c r="P26" s="16"/>
      <c r="Q26" s="15"/>
      <c r="R26" s="186" t="s">
        <v>388</v>
      </c>
      <c r="S26" s="185" t="s">
        <v>372</v>
      </c>
      <c r="T26" s="14"/>
      <c r="U26" s="185" t="s">
        <v>358</v>
      </c>
      <c r="V26" s="18"/>
      <c r="W26" s="15">
        <v>2</v>
      </c>
      <c r="X26" s="13">
        <v>9.5</v>
      </c>
      <c r="Y26" s="78" t="s">
        <v>391</v>
      </c>
      <c r="Z26" s="14">
        <v>2</v>
      </c>
      <c r="AA26" s="43" t="s">
        <v>202</v>
      </c>
      <c r="AB26" s="18">
        <v>2</v>
      </c>
      <c r="AC26" s="18">
        <v>2</v>
      </c>
      <c r="AD26" s="28">
        <f t="shared" si="0"/>
        <v>2</v>
      </c>
    </row>
    <row r="27" spans="1:30" x14ac:dyDescent="0.3">
      <c r="A27" s="80" t="s">
        <v>45</v>
      </c>
      <c r="B27" s="123">
        <v>2</v>
      </c>
      <c r="C27" s="17">
        <v>4</v>
      </c>
      <c r="D27" s="16">
        <v>2</v>
      </c>
      <c r="E27" s="33" t="s">
        <v>177</v>
      </c>
      <c r="F27" s="14">
        <v>2</v>
      </c>
      <c r="G27" s="72" t="s">
        <v>216</v>
      </c>
      <c r="H27" s="14">
        <v>2</v>
      </c>
      <c r="I27" s="72" t="s">
        <v>289</v>
      </c>
      <c r="J27" s="18">
        <v>2</v>
      </c>
      <c r="K27" s="28">
        <v>3</v>
      </c>
      <c r="L27" s="28">
        <f t="shared" si="1"/>
        <v>0</v>
      </c>
      <c r="M27" s="34"/>
      <c r="N27" s="62"/>
      <c r="O27" s="17"/>
      <c r="P27" s="16"/>
      <c r="Q27" s="15"/>
      <c r="R27" s="186">
        <v>12</v>
      </c>
      <c r="S27" s="185" t="s">
        <v>375</v>
      </c>
      <c r="T27" s="14"/>
      <c r="U27" s="185" t="s">
        <v>360</v>
      </c>
      <c r="V27" s="18"/>
      <c r="W27" s="15">
        <v>2</v>
      </c>
      <c r="X27" s="13">
        <v>18.5</v>
      </c>
      <c r="Y27" s="78" t="s">
        <v>392</v>
      </c>
      <c r="Z27" s="14">
        <v>3</v>
      </c>
      <c r="AA27" s="185" t="s">
        <v>405</v>
      </c>
      <c r="AB27" s="18">
        <v>5</v>
      </c>
      <c r="AC27" s="18">
        <v>3</v>
      </c>
      <c r="AD27" s="28">
        <f t="shared" si="0"/>
        <v>3</v>
      </c>
    </row>
    <row r="28" spans="1:30" x14ac:dyDescent="0.3">
      <c r="A28" s="80" t="s">
        <v>53</v>
      </c>
      <c r="B28" s="123">
        <v>5</v>
      </c>
      <c r="C28" s="17">
        <v>5</v>
      </c>
      <c r="D28" s="16">
        <v>5</v>
      </c>
      <c r="E28" s="33" t="s">
        <v>180</v>
      </c>
      <c r="F28" s="14">
        <v>5</v>
      </c>
      <c r="G28" s="72" t="s">
        <v>207</v>
      </c>
      <c r="H28" s="14">
        <v>5</v>
      </c>
      <c r="I28" s="72" t="s">
        <v>258</v>
      </c>
      <c r="J28" s="18">
        <v>4</v>
      </c>
      <c r="K28" s="28">
        <v>5</v>
      </c>
      <c r="L28" s="28">
        <f t="shared" si="1"/>
        <v>4</v>
      </c>
      <c r="M28" s="34"/>
      <c r="N28" s="62"/>
      <c r="O28" s="17"/>
      <c r="P28" s="16"/>
      <c r="Q28" s="15">
        <v>5</v>
      </c>
      <c r="R28" s="13"/>
      <c r="S28" s="40"/>
      <c r="T28" s="14"/>
      <c r="U28" s="43"/>
      <c r="V28" s="18"/>
      <c r="W28" s="15"/>
      <c r="X28" s="13"/>
      <c r="Y28" s="43"/>
      <c r="Z28" s="14"/>
      <c r="AA28" s="43"/>
      <c r="AB28" s="18"/>
      <c r="AC28" s="18"/>
      <c r="AD28" s="28">
        <f t="shared" si="0"/>
        <v>5</v>
      </c>
    </row>
    <row r="29" spans="1:30" x14ac:dyDescent="0.3">
      <c r="A29" s="80" t="s">
        <v>57</v>
      </c>
      <c r="B29" s="123">
        <v>2.75</v>
      </c>
      <c r="C29" s="17">
        <v>2</v>
      </c>
      <c r="D29" s="16"/>
      <c r="E29" s="33" t="s">
        <v>177</v>
      </c>
      <c r="F29" s="14">
        <v>2</v>
      </c>
      <c r="G29" s="72" t="s">
        <v>217</v>
      </c>
      <c r="H29" s="14">
        <v>2</v>
      </c>
      <c r="I29" s="56"/>
      <c r="J29" s="18"/>
      <c r="K29" s="28">
        <v>3</v>
      </c>
      <c r="L29" s="28">
        <f t="shared" si="1"/>
        <v>0</v>
      </c>
      <c r="M29" s="34"/>
      <c r="N29" s="62"/>
      <c r="O29" s="17"/>
      <c r="P29" s="16"/>
      <c r="Q29" s="15"/>
      <c r="R29" s="13"/>
      <c r="S29" s="40"/>
      <c r="T29" s="14"/>
      <c r="U29" s="44"/>
      <c r="V29" s="18"/>
      <c r="W29" s="15"/>
      <c r="X29" s="13"/>
      <c r="Y29" s="46"/>
      <c r="Z29" s="14"/>
      <c r="AA29" s="46"/>
      <c r="AB29" s="18"/>
      <c r="AC29" s="18"/>
      <c r="AD29" s="28">
        <f t="shared" si="0"/>
        <v>0</v>
      </c>
    </row>
    <row r="30" spans="1:30" x14ac:dyDescent="0.3">
      <c r="A30" s="80" t="s">
        <v>40</v>
      </c>
      <c r="B30" s="123">
        <v>2.75</v>
      </c>
      <c r="C30" s="17">
        <v>2</v>
      </c>
      <c r="D30" s="16">
        <v>2</v>
      </c>
      <c r="E30" s="33" t="s">
        <v>190</v>
      </c>
      <c r="F30" s="14">
        <v>2</v>
      </c>
      <c r="G30" s="72" t="s">
        <v>208</v>
      </c>
      <c r="H30" s="14">
        <v>2</v>
      </c>
      <c r="I30" s="72" t="s">
        <v>290</v>
      </c>
      <c r="J30" s="18">
        <v>2</v>
      </c>
      <c r="K30" s="28">
        <v>3</v>
      </c>
      <c r="L30" s="28">
        <f t="shared" si="1"/>
        <v>0</v>
      </c>
      <c r="M30" s="34"/>
      <c r="N30" s="62"/>
      <c r="O30" s="17"/>
      <c r="P30" s="16"/>
      <c r="Q30" s="15"/>
      <c r="R30" s="186">
        <v>17</v>
      </c>
      <c r="S30" s="185" t="s">
        <v>374</v>
      </c>
      <c r="T30" s="14"/>
      <c r="U30" s="185" t="s">
        <v>361</v>
      </c>
      <c r="V30" s="18"/>
      <c r="W30" s="15">
        <v>2</v>
      </c>
      <c r="X30" s="13">
        <v>14.5</v>
      </c>
      <c r="Y30" s="78" t="s">
        <v>393</v>
      </c>
      <c r="Z30" s="14">
        <v>2</v>
      </c>
      <c r="AA30" s="185" t="s">
        <v>405</v>
      </c>
      <c r="AB30" s="18">
        <v>5</v>
      </c>
      <c r="AC30" s="18">
        <v>3</v>
      </c>
      <c r="AD30" s="28">
        <f t="shared" si="0"/>
        <v>3</v>
      </c>
    </row>
    <row r="31" spans="1:30" x14ac:dyDescent="0.3">
      <c r="A31" s="80" t="s">
        <v>24</v>
      </c>
      <c r="B31" s="123">
        <v>2.75</v>
      </c>
      <c r="C31" s="17">
        <v>4</v>
      </c>
      <c r="D31" s="16">
        <v>1</v>
      </c>
      <c r="E31" s="33" t="s">
        <v>180</v>
      </c>
      <c r="F31" s="14">
        <v>5</v>
      </c>
      <c r="G31" s="72" t="s">
        <v>218</v>
      </c>
      <c r="H31" s="14">
        <v>2</v>
      </c>
      <c r="I31" s="72" t="s">
        <v>291</v>
      </c>
      <c r="J31" s="18">
        <v>2</v>
      </c>
      <c r="K31" s="28">
        <v>3</v>
      </c>
      <c r="L31" s="28">
        <v>0</v>
      </c>
      <c r="M31" s="33"/>
      <c r="N31" s="62"/>
      <c r="O31" s="83"/>
      <c r="P31" s="16"/>
      <c r="Q31" s="15"/>
      <c r="R31" s="186" t="s">
        <v>387</v>
      </c>
      <c r="S31" s="40"/>
      <c r="T31" s="14"/>
      <c r="U31" s="43"/>
      <c r="V31" s="18"/>
      <c r="W31" s="15">
        <v>2</v>
      </c>
      <c r="X31" s="13"/>
      <c r="Y31" s="43"/>
      <c r="Z31" s="14"/>
      <c r="AA31" s="43"/>
      <c r="AB31" s="18"/>
      <c r="AC31" s="18"/>
      <c r="AD31" s="28">
        <f t="shared" si="0"/>
        <v>2</v>
      </c>
    </row>
    <row r="32" spans="1:30" x14ac:dyDescent="0.3">
      <c r="A32" s="80" t="s">
        <v>26</v>
      </c>
      <c r="B32" s="123">
        <v>2.75</v>
      </c>
      <c r="C32" s="17">
        <v>2</v>
      </c>
      <c r="D32" s="16">
        <v>2</v>
      </c>
      <c r="E32" s="33" t="s">
        <v>191</v>
      </c>
      <c r="F32" s="14">
        <v>2</v>
      </c>
      <c r="G32" s="60"/>
      <c r="H32" s="14">
        <v>0</v>
      </c>
      <c r="I32" s="72" t="s">
        <v>292</v>
      </c>
      <c r="J32" s="18">
        <v>2</v>
      </c>
      <c r="K32" s="28">
        <v>3</v>
      </c>
      <c r="L32" s="28">
        <f t="shared" si="1"/>
        <v>0</v>
      </c>
      <c r="M32" s="33"/>
      <c r="N32" s="62"/>
      <c r="O32" s="83"/>
      <c r="P32" s="16"/>
      <c r="Q32" s="15"/>
      <c r="R32" s="186" t="s">
        <v>387</v>
      </c>
      <c r="S32" s="185" t="s">
        <v>373</v>
      </c>
      <c r="T32" s="14"/>
      <c r="U32" s="185" t="s">
        <v>362</v>
      </c>
      <c r="V32" s="18"/>
      <c r="W32" s="15">
        <v>2</v>
      </c>
      <c r="X32" s="13">
        <v>15.5</v>
      </c>
      <c r="Y32" s="78" t="s">
        <v>394</v>
      </c>
      <c r="Z32" s="14">
        <v>2.5</v>
      </c>
      <c r="AA32" s="185" t="s">
        <v>406</v>
      </c>
      <c r="AB32" s="18">
        <v>2</v>
      </c>
      <c r="AC32" s="18">
        <v>2</v>
      </c>
      <c r="AD32" s="28">
        <f t="shared" si="0"/>
        <v>2</v>
      </c>
    </row>
    <row r="33" spans="1:30" x14ac:dyDescent="0.3">
      <c r="A33" s="80" t="s">
        <v>293</v>
      </c>
      <c r="B33" s="123"/>
      <c r="C33" s="17">
        <v>0</v>
      </c>
      <c r="D33" s="16"/>
      <c r="E33" s="33" t="s">
        <v>294</v>
      </c>
      <c r="F33" s="14">
        <v>2</v>
      </c>
      <c r="G33" s="60"/>
      <c r="H33" s="14"/>
      <c r="I33" s="72" t="s">
        <v>285</v>
      </c>
      <c r="J33" s="18">
        <v>2</v>
      </c>
      <c r="K33" s="28">
        <v>3</v>
      </c>
      <c r="L33" s="28">
        <f t="shared" si="1"/>
        <v>0</v>
      </c>
      <c r="M33" s="33"/>
      <c r="N33" s="62"/>
      <c r="O33" s="83"/>
      <c r="P33" s="16"/>
      <c r="Q33" s="15"/>
      <c r="R33" s="13">
        <v>1</v>
      </c>
      <c r="S33" s="40"/>
      <c r="T33" s="14"/>
      <c r="U33" s="43"/>
      <c r="V33" s="18"/>
      <c r="W33" s="15">
        <v>2</v>
      </c>
      <c r="X33" s="13"/>
      <c r="Y33" s="43"/>
      <c r="Z33" s="14"/>
      <c r="AA33" s="43"/>
      <c r="AB33" s="18"/>
      <c r="AC33" s="18"/>
      <c r="AD33" s="28">
        <f t="shared" si="0"/>
        <v>2</v>
      </c>
    </row>
    <row r="34" spans="1:30" x14ac:dyDescent="0.3">
      <c r="A34" s="80" t="s">
        <v>51</v>
      </c>
      <c r="B34" s="27"/>
      <c r="C34" s="17"/>
      <c r="D34" s="16"/>
      <c r="E34" s="34"/>
      <c r="F34" s="14"/>
      <c r="G34" s="56"/>
      <c r="H34" s="14">
        <v>0</v>
      </c>
      <c r="I34" s="56"/>
      <c r="J34" s="18"/>
      <c r="K34" s="28">
        <v>3</v>
      </c>
      <c r="L34" s="28">
        <f t="shared" si="1"/>
        <v>0</v>
      </c>
      <c r="M34" s="34"/>
      <c r="N34" s="62"/>
      <c r="O34" s="17"/>
      <c r="P34" s="16"/>
      <c r="Q34" s="15"/>
      <c r="R34" s="13"/>
      <c r="S34" s="40"/>
      <c r="T34" s="14"/>
      <c r="U34" s="43"/>
      <c r="V34" s="18"/>
      <c r="W34" s="15"/>
      <c r="X34" s="13"/>
      <c r="Y34" s="43"/>
      <c r="Z34" s="14"/>
      <c r="AA34" s="43"/>
      <c r="AB34" s="18"/>
      <c r="AC34" s="18"/>
      <c r="AD34" s="28">
        <f t="shared" si="0"/>
        <v>0</v>
      </c>
    </row>
    <row r="35" spans="1:30" x14ac:dyDescent="0.3">
      <c r="A35" s="80" t="s">
        <v>48</v>
      </c>
      <c r="B35" s="123">
        <v>3.75</v>
      </c>
      <c r="C35" s="17">
        <v>2</v>
      </c>
      <c r="D35" s="16">
        <v>0</v>
      </c>
      <c r="E35" s="33" t="s">
        <v>182</v>
      </c>
      <c r="F35" s="14">
        <v>2</v>
      </c>
      <c r="G35" s="72" t="s">
        <v>213</v>
      </c>
      <c r="H35" s="14">
        <v>2</v>
      </c>
      <c r="I35" s="72" t="s">
        <v>285</v>
      </c>
      <c r="J35" s="18">
        <v>2</v>
      </c>
      <c r="K35" s="28">
        <v>3</v>
      </c>
      <c r="L35" s="28">
        <f t="shared" si="1"/>
        <v>0</v>
      </c>
      <c r="M35" s="34"/>
      <c r="N35" s="62"/>
      <c r="O35" s="17"/>
      <c r="P35" s="16"/>
      <c r="Q35" s="15"/>
      <c r="R35" s="13">
        <v>4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0"/>
        <v>2</v>
      </c>
    </row>
    <row r="36" spans="1:30" x14ac:dyDescent="0.3">
      <c r="A36" s="80" t="s">
        <v>33</v>
      </c>
      <c r="B36" s="123">
        <v>2.75</v>
      </c>
      <c r="C36" s="17">
        <v>2</v>
      </c>
      <c r="D36" s="16">
        <v>1</v>
      </c>
      <c r="E36" s="33" t="s">
        <v>192</v>
      </c>
      <c r="F36" s="14">
        <v>2</v>
      </c>
      <c r="G36" s="72" t="s">
        <v>219</v>
      </c>
      <c r="H36" s="14">
        <v>2</v>
      </c>
      <c r="I36" s="72" t="s">
        <v>295</v>
      </c>
      <c r="J36" s="18">
        <v>2</v>
      </c>
      <c r="K36" s="28">
        <v>3</v>
      </c>
      <c r="L36" s="28">
        <f t="shared" si="1"/>
        <v>0</v>
      </c>
      <c r="M36" s="34"/>
      <c r="N36" s="62"/>
      <c r="O36" s="17"/>
      <c r="P36" s="16"/>
      <c r="Q36" s="15"/>
      <c r="R36" s="13">
        <v>8.5</v>
      </c>
      <c r="S36" s="40"/>
      <c r="T36" s="14"/>
      <c r="U36" s="43"/>
      <c r="V36" s="18"/>
      <c r="W36" s="15">
        <v>2</v>
      </c>
      <c r="X36" s="13"/>
      <c r="Y36" s="43"/>
      <c r="Z36" s="14"/>
      <c r="AA36" s="43"/>
      <c r="AB36" s="18"/>
      <c r="AC36" s="18"/>
      <c r="AD36" s="28">
        <f t="shared" si="0"/>
        <v>2</v>
      </c>
    </row>
    <row r="37" spans="1:30" x14ac:dyDescent="0.3">
      <c r="A37" s="80" t="s">
        <v>27</v>
      </c>
      <c r="B37" s="123">
        <v>5</v>
      </c>
      <c r="C37" s="17">
        <v>3.75</v>
      </c>
      <c r="D37" s="16">
        <v>2</v>
      </c>
      <c r="E37" s="33" t="s">
        <v>180</v>
      </c>
      <c r="F37" s="14">
        <v>5</v>
      </c>
      <c r="G37" s="72" t="s">
        <v>206</v>
      </c>
      <c r="H37" s="14">
        <v>3</v>
      </c>
      <c r="I37" s="72" t="s">
        <v>296</v>
      </c>
      <c r="J37" s="18">
        <v>5</v>
      </c>
      <c r="K37" s="28">
        <v>3</v>
      </c>
      <c r="L37" s="28">
        <f t="shared" si="1"/>
        <v>4</v>
      </c>
      <c r="M37" s="33"/>
      <c r="N37" s="62">
        <v>4</v>
      </c>
      <c r="O37" s="185" t="s">
        <v>349</v>
      </c>
      <c r="P37" s="16">
        <v>2</v>
      </c>
      <c r="Q37" s="15">
        <v>4</v>
      </c>
      <c r="R37" s="13"/>
      <c r="S37" s="40"/>
      <c r="T37" s="14"/>
      <c r="U37" s="44"/>
      <c r="V37" s="18"/>
      <c r="W37" s="15"/>
      <c r="X37" s="13"/>
      <c r="Y37" s="43"/>
      <c r="Z37" s="14"/>
      <c r="AA37" s="43"/>
      <c r="AB37" s="18"/>
      <c r="AC37" s="18"/>
      <c r="AD37" s="28">
        <f t="shared" si="0"/>
        <v>4</v>
      </c>
    </row>
    <row r="38" spans="1:30" x14ac:dyDescent="0.3">
      <c r="A38" s="80" t="s">
        <v>56</v>
      </c>
      <c r="B38" s="27">
        <v>0</v>
      </c>
      <c r="C38" s="17"/>
      <c r="D38" s="16"/>
      <c r="E38" s="33" t="s">
        <v>193</v>
      </c>
      <c r="F38" s="14">
        <v>2</v>
      </c>
      <c r="G38" s="60"/>
      <c r="H38" s="14">
        <v>0</v>
      </c>
      <c r="I38" s="72"/>
      <c r="J38" s="18"/>
      <c r="K38" s="28">
        <v>3</v>
      </c>
      <c r="L38" s="28">
        <f t="shared" si="1"/>
        <v>0</v>
      </c>
      <c r="M38" s="34"/>
      <c r="N38" s="62"/>
      <c r="O38" s="17"/>
      <c r="P38" s="16"/>
      <c r="Q38" s="15"/>
      <c r="R38" s="13"/>
      <c r="S38" s="40"/>
      <c r="T38" s="14"/>
      <c r="U38" s="43"/>
      <c r="V38" s="18"/>
      <c r="W38" s="15"/>
      <c r="X38" s="13"/>
      <c r="Y38" s="43"/>
      <c r="Z38" s="14"/>
      <c r="AA38" s="43"/>
      <c r="AB38" s="18"/>
      <c r="AC38" s="18"/>
      <c r="AD38" s="28">
        <f t="shared" si="0"/>
        <v>0</v>
      </c>
    </row>
    <row r="39" spans="1:30" x14ac:dyDescent="0.3">
      <c r="A39" s="172" t="s">
        <v>42</v>
      </c>
      <c r="B39" s="27">
        <v>0</v>
      </c>
      <c r="C39" s="17">
        <v>0</v>
      </c>
      <c r="D39" s="16"/>
      <c r="E39" s="173" t="s">
        <v>185</v>
      </c>
      <c r="F39" s="14">
        <v>2</v>
      </c>
      <c r="G39" s="174" t="s">
        <v>208</v>
      </c>
      <c r="H39" s="14">
        <v>2</v>
      </c>
      <c r="I39" s="72" t="s">
        <v>285</v>
      </c>
      <c r="J39" s="18">
        <v>2</v>
      </c>
      <c r="K39" s="28">
        <v>3</v>
      </c>
      <c r="L39" s="175">
        <f t="shared" si="1"/>
        <v>0</v>
      </c>
      <c r="M39" s="34"/>
      <c r="N39" s="62"/>
      <c r="O39" s="176"/>
      <c r="P39" s="177"/>
      <c r="Q39" s="15"/>
      <c r="R39" s="13">
        <v>2</v>
      </c>
      <c r="S39" s="40"/>
      <c r="T39" s="14"/>
      <c r="U39" s="43"/>
      <c r="V39" s="18"/>
      <c r="W39" s="15">
        <v>2</v>
      </c>
      <c r="X39" s="13">
        <v>1</v>
      </c>
      <c r="Y39" s="43"/>
      <c r="Z39" s="14"/>
      <c r="AA39" s="43"/>
      <c r="AB39" s="18"/>
      <c r="AC39" s="18"/>
      <c r="AD39" s="28">
        <f t="shared" si="0"/>
        <v>2</v>
      </c>
    </row>
    <row r="40" spans="1:30" ht="15" thickBot="1" x14ac:dyDescent="0.35">
      <c r="A40" s="81" t="s">
        <v>297</v>
      </c>
      <c r="B40" s="27"/>
      <c r="C40" s="17"/>
      <c r="D40" s="16"/>
      <c r="E40" s="115"/>
      <c r="F40" s="14"/>
      <c r="G40" s="178"/>
      <c r="H40" s="14"/>
      <c r="I40" s="76" t="s">
        <v>285</v>
      </c>
      <c r="J40" s="18">
        <v>2</v>
      </c>
      <c r="K40" s="30">
        <v>3</v>
      </c>
      <c r="L40" s="175">
        <f t="shared" si="1"/>
        <v>0</v>
      </c>
      <c r="M40" s="34"/>
      <c r="N40" s="63"/>
      <c r="O40" s="23"/>
      <c r="P40" s="22"/>
      <c r="Q40" s="15"/>
      <c r="R40" s="13"/>
      <c r="S40" s="40"/>
      <c r="T40" s="14"/>
      <c r="U40" s="43"/>
      <c r="V40" s="18"/>
      <c r="W40" s="15"/>
      <c r="X40" s="13"/>
      <c r="Y40" s="43"/>
      <c r="Z40" s="14"/>
      <c r="AA40" s="43"/>
      <c r="AB40" s="18"/>
      <c r="AC40" s="18"/>
      <c r="AD40" s="28">
        <f t="shared" si="0"/>
        <v>0</v>
      </c>
    </row>
    <row r="41" spans="1:30" ht="15.6" x14ac:dyDescent="0.3">
      <c r="A41" s="8" t="s">
        <v>158</v>
      </c>
      <c r="B41" s="1">
        <f>COUNTIF(B8:B40, "&gt;2.5")</f>
        <v>20</v>
      </c>
      <c r="C41" s="2">
        <f>COUNTIF(C8:C40, "&gt;2.5")</f>
        <v>9</v>
      </c>
      <c r="D41" s="2">
        <f>COUNTIF(D8:D40, "&gt;2.5")</f>
        <v>4</v>
      </c>
      <c r="E41" s="1"/>
      <c r="F41" s="2">
        <f t="shared" ref="F41:K41" si="2">COUNTIF(F8:F40, "&gt;2.5")</f>
        <v>9</v>
      </c>
      <c r="G41" s="2">
        <f t="shared" si="2"/>
        <v>0</v>
      </c>
      <c r="H41" s="2">
        <f t="shared" si="2"/>
        <v>10</v>
      </c>
      <c r="I41" s="2">
        <f t="shared" si="2"/>
        <v>0</v>
      </c>
      <c r="J41" s="2">
        <f t="shared" si="2"/>
        <v>4</v>
      </c>
      <c r="K41" s="4">
        <f t="shared" si="2"/>
        <v>33</v>
      </c>
      <c r="L41" s="3">
        <f>COUNTIF(L8:L40, "&gt;1")</f>
        <v>10</v>
      </c>
      <c r="M41" s="1"/>
      <c r="N41" s="2">
        <f>COUNTIF(N8:N40, "&gt;2.5")</f>
        <v>8</v>
      </c>
      <c r="O41" s="2"/>
      <c r="P41" s="3">
        <f>COUNTIF(P8:P40, "&gt;2.5")</f>
        <v>6</v>
      </c>
      <c r="Q41" s="2">
        <f>COUNTIF(Q8:Q40, "&gt;2.5")</f>
        <v>8</v>
      </c>
      <c r="R41" s="1">
        <f>COUNTIF(R8:R40, "&gt;8")</f>
        <v>6</v>
      </c>
      <c r="S41" s="2"/>
      <c r="T41" s="2">
        <f>COUNTIF(T8:T40, "&gt;2.5")</f>
        <v>0</v>
      </c>
      <c r="U41" s="2"/>
      <c r="V41" s="2">
        <f>COUNTIF(V8:V40, "&gt;2.5")</f>
        <v>0</v>
      </c>
      <c r="W41" s="4">
        <f>COUNTIF(W8:W40, "&gt;2.5")</f>
        <v>3</v>
      </c>
      <c r="X41" s="1">
        <f>COUNTIF(X8:X40, "&gt;2.5")</f>
        <v>5</v>
      </c>
      <c r="Y41" s="2"/>
      <c r="Z41" s="2">
        <f>COUNTIF(Z8:Z40, "&gt;2.5")</f>
        <v>2</v>
      </c>
      <c r="AA41" s="2"/>
      <c r="AB41" s="2">
        <f>COUNTIF(AB8:AB40, "&gt;2.5")</f>
        <v>3</v>
      </c>
      <c r="AC41" s="4">
        <f>COUNTIF(AC8:AC40, "&gt;2.5")</f>
        <v>3</v>
      </c>
      <c r="AD41" s="4">
        <f>COUNTIF(AD8:AD40, "&gt;2.5")</f>
        <v>14</v>
      </c>
    </row>
  </sheetData>
  <sortState ref="A8:AD40">
    <sortCondition ref="A8"/>
  </sortState>
  <mergeCells count="20"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J6:J7"/>
    <mergeCell ref="K5:K7"/>
    <mergeCell ref="B2:AD2"/>
    <mergeCell ref="B3:AD3"/>
    <mergeCell ref="AD5:AD7"/>
    <mergeCell ref="E6:E7"/>
    <mergeCell ref="E5:J5"/>
    <mergeCell ref="G6:G7"/>
    <mergeCell ref="I6:I7"/>
  </mergeCells>
  <conditionalFormatting sqref="F9 H9 J9 P9:Q9 T9 V9:W9 Z9 AB9:AD9 Z11:Z40 V11:W40 T11:T40 P11:Q40 J11:J40 H11:H40 F11:F40 AB11:AD40 N9:N40">
    <cfRule type="colorScale" priority="4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9:D9 B11:D40">
    <cfRule type="colorScale" priority="4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B8:D8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8:AD8 Z8 V8:W8 T8 N8 J8:K8 H8 F8 P8:Q8 K9:K40">
    <cfRule type="colorScale" priority="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40">
    <cfRule type="iconSet" priority="6">
      <iconSet iconSet="3Symbols" showValue="0">
        <cfvo type="percent" val="0"/>
        <cfvo type="num" val="1"/>
        <cfvo type="num" val="2"/>
      </iconSet>
    </cfRule>
  </conditionalFormatting>
  <conditionalFormatting sqref="AB10:AD10 Z10 V10:W10 T10 J10 H10 F10 P10:Q10">
    <cfRule type="colorScale" priority="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0:D10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AD38"/>
  <sheetViews>
    <sheetView topLeftCell="A16" zoomScaleNormal="100" workbookViewId="0">
      <pane xSplit="1" topLeftCell="K1" activePane="topRight" state="frozen"/>
      <selection pane="topRight" activeCell="A32" sqref="A32:XFD32"/>
    </sheetView>
  </sheetViews>
  <sheetFormatPr defaultRowHeight="14.4" x14ac:dyDescent="0.3"/>
  <cols>
    <col min="1" max="1" width="36.33203125" bestFit="1" customWidth="1"/>
    <col min="2" max="4" width="9.33203125" customWidth="1"/>
    <col min="5" max="5" width="15" bestFit="1" customWidth="1"/>
    <col min="6" max="6" width="9.33203125" customWidth="1"/>
    <col min="7" max="7" width="15" bestFit="1" customWidth="1"/>
    <col min="8" max="8" width="9.33203125" customWidth="1"/>
    <col min="9" max="9" width="17" bestFit="1" customWidth="1"/>
    <col min="10" max="10" width="9.33203125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4" bestFit="1" customWidth="1"/>
    <col min="20" max="20" width="9.33203125" customWidth="1"/>
    <col min="21" max="21" width="14" bestFit="1" customWidth="1"/>
    <col min="22" max="23" width="9.33203125" customWidth="1"/>
    <col min="24" max="24" width="8.109375" customWidth="1"/>
    <col min="25" max="25" width="15" bestFit="1" customWidth="1"/>
    <col min="26" max="26" width="9.33203125" customWidth="1"/>
    <col min="27" max="27" width="14" bestFit="1" customWidth="1"/>
    <col min="28" max="30" width="9.33203125" customWidth="1"/>
  </cols>
  <sheetData>
    <row r="2" spans="1:30" ht="18" x14ac:dyDescent="0.3">
      <c r="B2" s="221" t="s">
        <v>81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</row>
    <row r="3" spans="1:30" ht="18" x14ac:dyDescent="0.3">
      <c r="B3" s="221" t="s">
        <v>82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</row>
    <row r="4" spans="1:30" ht="15" thickBot="1" x14ac:dyDescent="0.35"/>
    <row r="5" spans="1:30" ht="16.2" thickBot="1" x14ac:dyDescent="0.35">
      <c r="A5" s="222" t="s">
        <v>0</v>
      </c>
      <c r="B5" s="233" t="s">
        <v>1</v>
      </c>
      <c r="C5" s="234"/>
      <c r="D5" s="235"/>
      <c r="E5" s="227" t="s">
        <v>5</v>
      </c>
      <c r="F5" s="228"/>
      <c r="G5" s="228"/>
      <c r="H5" s="228"/>
      <c r="I5" s="228"/>
      <c r="J5" s="229"/>
      <c r="K5" s="247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2" t="s">
        <v>11</v>
      </c>
    </row>
    <row r="6" spans="1:30" ht="16.2" thickBot="1" x14ac:dyDescent="0.35">
      <c r="A6" s="223"/>
      <c r="B6" s="236" t="s">
        <v>2</v>
      </c>
      <c r="C6" s="238" t="s">
        <v>3</v>
      </c>
      <c r="D6" s="243" t="s">
        <v>4</v>
      </c>
      <c r="E6" s="250" t="s">
        <v>34</v>
      </c>
      <c r="F6" s="251" t="s">
        <v>2</v>
      </c>
      <c r="G6" s="255" t="s">
        <v>34</v>
      </c>
      <c r="H6" s="253" t="s">
        <v>3</v>
      </c>
      <c r="I6" s="255" t="s">
        <v>34</v>
      </c>
      <c r="J6" s="243" t="s">
        <v>4</v>
      </c>
      <c r="K6" s="248"/>
      <c r="L6" s="240" t="s">
        <v>7</v>
      </c>
      <c r="M6" s="241"/>
      <c r="N6" s="241"/>
      <c r="O6" s="241"/>
      <c r="P6" s="241"/>
      <c r="Q6" s="242"/>
      <c r="R6" s="240" t="s">
        <v>8</v>
      </c>
      <c r="S6" s="241"/>
      <c r="T6" s="241"/>
      <c r="U6" s="241"/>
      <c r="V6" s="241"/>
      <c r="W6" s="242"/>
      <c r="X6" s="240" t="s">
        <v>9</v>
      </c>
      <c r="Y6" s="241"/>
      <c r="Z6" s="241"/>
      <c r="AA6" s="241"/>
      <c r="AB6" s="241"/>
      <c r="AC6" s="242"/>
      <c r="AD6" s="223"/>
    </row>
    <row r="7" spans="1:30" ht="16.2" thickBot="1" x14ac:dyDescent="0.35">
      <c r="A7" s="232"/>
      <c r="B7" s="237"/>
      <c r="C7" s="239"/>
      <c r="D7" s="244"/>
      <c r="E7" s="226"/>
      <c r="F7" s="252"/>
      <c r="G7" s="256"/>
      <c r="H7" s="254"/>
      <c r="I7" s="256"/>
      <c r="J7" s="244"/>
      <c r="K7" s="249"/>
      <c r="L7" s="47" t="s">
        <v>13</v>
      </c>
      <c r="M7" s="38" t="s">
        <v>34</v>
      </c>
      <c r="N7" s="52" t="s">
        <v>2</v>
      </c>
      <c r="O7" s="65" t="s">
        <v>34</v>
      </c>
      <c r="P7" s="7" t="s">
        <v>3</v>
      </c>
      <c r="Q7" s="5" t="s">
        <v>11</v>
      </c>
      <c r="R7" s="51" t="s">
        <v>10</v>
      </c>
      <c r="S7" s="48" t="s">
        <v>34</v>
      </c>
      <c r="T7" s="50" t="s">
        <v>2</v>
      </c>
      <c r="U7" s="67" t="s">
        <v>34</v>
      </c>
      <c r="V7" s="37" t="s">
        <v>3</v>
      </c>
      <c r="W7" s="6" t="s">
        <v>11</v>
      </c>
      <c r="X7" s="51" t="s">
        <v>10</v>
      </c>
      <c r="Y7" s="49" t="s">
        <v>34</v>
      </c>
      <c r="Z7" s="50" t="s">
        <v>2</v>
      </c>
      <c r="AA7" s="67" t="s">
        <v>34</v>
      </c>
      <c r="AB7" s="37" t="s">
        <v>3</v>
      </c>
      <c r="AC7" s="5" t="s">
        <v>11</v>
      </c>
      <c r="AD7" s="224"/>
    </row>
    <row r="8" spans="1:30" x14ac:dyDescent="0.3">
      <c r="A8" s="80" t="s">
        <v>73</v>
      </c>
      <c r="B8" s="27">
        <v>5</v>
      </c>
      <c r="C8" s="17">
        <v>3.25</v>
      </c>
      <c r="D8" s="180">
        <v>4.75</v>
      </c>
      <c r="E8" s="32" t="s">
        <v>184</v>
      </c>
      <c r="F8" s="14">
        <v>2</v>
      </c>
      <c r="G8" s="125" t="s">
        <v>211</v>
      </c>
      <c r="H8" s="14">
        <v>2</v>
      </c>
      <c r="I8" s="125" t="s">
        <v>260</v>
      </c>
      <c r="J8" s="18">
        <v>5</v>
      </c>
      <c r="K8" s="13">
        <v>5</v>
      </c>
      <c r="L8" s="28">
        <f>(IF(SUM(B8:D8)/3 &gt;= 3, 1, 0) + COUNTIF(F8:J8,"&gt;=3")) * IF(K8 &gt; 2, 1, 0)</f>
        <v>2</v>
      </c>
      <c r="M8" s="185" t="s">
        <v>324</v>
      </c>
      <c r="N8" s="62">
        <v>5</v>
      </c>
      <c r="O8" s="185" t="s">
        <v>321</v>
      </c>
      <c r="P8" s="66">
        <v>4</v>
      </c>
      <c r="Q8" s="28">
        <v>4</v>
      </c>
      <c r="R8" s="14"/>
      <c r="S8" s="40"/>
      <c r="T8" s="62"/>
      <c r="U8" s="56"/>
      <c r="V8" s="15"/>
      <c r="W8" s="28"/>
      <c r="X8" s="14"/>
      <c r="Y8" s="43"/>
      <c r="Z8" s="62"/>
      <c r="AA8" s="56"/>
      <c r="AB8" s="18"/>
      <c r="AC8" s="18"/>
      <c r="AD8" s="28">
        <f t="shared" ref="AD8:AD37" si="0">MAX(Q8:Q8, W8:W8, AC8:AC8)</f>
        <v>4</v>
      </c>
    </row>
    <row r="9" spans="1:30" x14ac:dyDescent="0.3">
      <c r="A9" s="80" t="s">
        <v>65</v>
      </c>
      <c r="B9" s="27">
        <v>5</v>
      </c>
      <c r="C9" s="17">
        <v>2.25</v>
      </c>
      <c r="D9" s="180">
        <v>2</v>
      </c>
      <c r="E9" s="33" t="s">
        <v>177</v>
      </c>
      <c r="F9" s="14">
        <v>2</v>
      </c>
      <c r="G9" s="72" t="s">
        <v>214</v>
      </c>
      <c r="H9" s="14">
        <v>3</v>
      </c>
      <c r="I9" s="72" t="s">
        <v>261</v>
      </c>
      <c r="J9" s="18">
        <v>2.75</v>
      </c>
      <c r="K9" s="179">
        <v>3</v>
      </c>
      <c r="L9" s="28">
        <f t="shared" ref="L9:L37" si="1">(IF(SUM(B9:D9)/3 &gt;= 3, 1, 0) + COUNTIF(F9:J9,"&gt;=3")) * IF(K9 &gt; 2, 1, 0)</f>
        <v>2</v>
      </c>
      <c r="M9" s="185" t="s">
        <v>324</v>
      </c>
      <c r="N9" s="62">
        <v>5</v>
      </c>
      <c r="O9" s="185" t="s">
        <v>351</v>
      </c>
      <c r="P9" s="66">
        <v>2</v>
      </c>
      <c r="Q9" s="28">
        <v>3</v>
      </c>
      <c r="R9" s="14"/>
      <c r="S9" s="40"/>
      <c r="T9" s="62"/>
      <c r="U9" s="56"/>
      <c r="V9" s="15"/>
      <c r="W9" s="28"/>
      <c r="X9" s="14"/>
      <c r="Y9" s="43"/>
      <c r="Z9" s="14"/>
      <c r="AA9" s="56"/>
      <c r="AB9" s="18"/>
      <c r="AC9" s="18"/>
      <c r="AD9" s="28">
        <f t="shared" si="0"/>
        <v>3</v>
      </c>
    </row>
    <row r="10" spans="1:30" x14ac:dyDescent="0.3">
      <c r="A10" s="80" t="s">
        <v>66</v>
      </c>
      <c r="B10" s="27">
        <v>5</v>
      </c>
      <c r="C10" s="17">
        <v>2</v>
      </c>
      <c r="D10" s="180">
        <v>5</v>
      </c>
      <c r="E10" s="33" t="s">
        <v>194</v>
      </c>
      <c r="F10" s="14">
        <v>2</v>
      </c>
      <c r="G10" s="72" t="s">
        <v>220</v>
      </c>
      <c r="H10" s="14">
        <v>3</v>
      </c>
      <c r="I10" s="72" t="s">
        <v>262</v>
      </c>
      <c r="J10" s="18">
        <v>4</v>
      </c>
      <c r="K10" s="179">
        <v>5</v>
      </c>
      <c r="L10" s="28">
        <f t="shared" si="1"/>
        <v>3</v>
      </c>
      <c r="M10" s="185" t="s">
        <v>324</v>
      </c>
      <c r="N10" s="62">
        <v>5</v>
      </c>
      <c r="O10" s="185" t="s">
        <v>321</v>
      </c>
      <c r="P10" s="66">
        <v>4</v>
      </c>
      <c r="Q10" s="28">
        <v>4</v>
      </c>
      <c r="R10" s="14"/>
      <c r="S10" s="40"/>
      <c r="T10" s="62"/>
      <c r="U10" s="68"/>
      <c r="V10" s="15"/>
      <c r="W10" s="28"/>
      <c r="X10" s="14"/>
      <c r="Y10" s="46"/>
      <c r="Z10" s="14"/>
      <c r="AA10" s="60"/>
      <c r="AB10" s="18"/>
      <c r="AC10" s="18"/>
      <c r="AD10" s="28">
        <f t="shared" si="0"/>
        <v>4</v>
      </c>
    </row>
    <row r="11" spans="1:30" x14ac:dyDescent="0.3">
      <c r="A11" s="86" t="s">
        <v>23</v>
      </c>
      <c r="B11" s="87">
        <v>4.75</v>
      </c>
      <c r="C11" s="25" t="s">
        <v>202</v>
      </c>
      <c r="D11" s="184">
        <v>1</v>
      </c>
      <c r="E11" s="33" t="s">
        <v>195</v>
      </c>
      <c r="F11" s="58">
        <v>2</v>
      </c>
      <c r="G11" s="72" t="s">
        <v>208</v>
      </c>
      <c r="H11" s="58">
        <v>2</v>
      </c>
      <c r="I11" s="72" t="s">
        <v>263</v>
      </c>
      <c r="J11" s="59">
        <v>2</v>
      </c>
      <c r="K11" s="179">
        <v>3.75</v>
      </c>
      <c r="L11" s="28">
        <f t="shared" si="1"/>
        <v>0</v>
      </c>
      <c r="M11" s="91"/>
      <c r="N11" s="92"/>
      <c r="O11" s="93"/>
      <c r="P11" s="94"/>
      <c r="Q11" s="90"/>
      <c r="R11" s="189">
        <v>11.5</v>
      </c>
      <c r="S11" s="185" t="s">
        <v>376</v>
      </c>
      <c r="T11" s="92"/>
      <c r="U11" s="185" t="s">
        <v>355</v>
      </c>
      <c r="V11" s="97"/>
      <c r="W11" s="90">
        <v>2</v>
      </c>
      <c r="X11" s="58"/>
      <c r="Y11" s="43"/>
      <c r="Z11" s="58"/>
      <c r="AA11" s="96"/>
      <c r="AB11" s="59"/>
      <c r="AC11" s="59"/>
      <c r="AD11" s="90">
        <f t="shared" si="0"/>
        <v>2</v>
      </c>
    </row>
    <row r="12" spans="1:30" x14ac:dyDescent="0.3">
      <c r="A12" s="80" t="s">
        <v>61</v>
      </c>
      <c r="B12" s="27">
        <v>4.75</v>
      </c>
      <c r="C12" s="17">
        <v>2.25</v>
      </c>
      <c r="D12" s="180">
        <v>1.25</v>
      </c>
      <c r="E12" s="33" t="s">
        <v>196</v>
      </c>
      <c r="F12" s="14">
        <v>2</v>
      </c>
      <c r="G12" s="72" t="s">
        <v>221</v>
      </c>
      <c r="H12" s="14">
        <v>2</v>
      </c>
      <c r="I12" s="72" t="s">
        <v>264</v>
      </c>
      <c r="J12" s="18">
        <v>2</v>
      </c>
      <c r="K12" s="179">
        <v>3</v>
      </c>
      <c r="L12" s="28">
        <f t="shared" si="1"/>
        <v>0</v>
      </c>
      <c r="M12" s="34"/>
      <c r="N12" s="62"/>
      <c r="O12" s="64"/>
      <c r="P12" s="66"/>
      <c r="Q12" s="28"/>
      <c r="R12" s="187" t="s">
        <v>387</v>
      </c>
      <c r="S12" s="185" t="s">
        <v>373</v>
      </c>
      <c r="T12" s="62"/>
      <c r="U12" s="185" t="s">
        <v>358</v>
      </c>
      <c r="V12" s="15"/>
      <c r="W12" s="28">
        <v>2</v>
      </c>
      <c r="X12" s="14">
        <v>14.5</v>
      </c>
      <c r="Y12" s="78" t="s">
        <v>393</v>
      </c>
      <c r="Z12" s="14">
        <v>2</v>
      </c>
      <c r="AA12" s="185" t="s">
        <v>406</v>
      </c>
      <c r="AB12" s="18">
        <v>2</v>
      </c>
      <c r="AC12" s="18">
        <v>2</v>
      </c>
      <c r="AD12" s="28">
        <f t="shared" si="0"/>
        <v>2</v>
      </c>
    </row>
    <row r="13" spans="1:30" x14ac:dyDescent="0.3">
      <c r="A13" s="80" t="s">
        <v>64</v>
      </c>
      <c r="B13" s="31">
        <v>5</v>
      </c>
      <c r="C13" s="17">
        <v>2</v>
      </c>
      <c r="D13" s="180" t="s">
        <v>202</v>
      </c>
      <c r="E13" s="33" t="s">
        <v>193</v>
      </c>
      <c r="F13" s="14">
        <v>2</v>
      </c>
      <c r="G13" s="72" t="s">
        <v>206</v>
      </c>
      <c r="H13" s="14">
        <v>3</v>
      </c>
      <c r="I13" s="72"/>
      <c r="J13" s="18"/>
      <c r="K13" s="179">
        <v>3</v>
      </c>
      <c r="L13" s="28">
        <v>2</v>
      </c>
      <c r="M13" s="185" t="s">
        <v>328</v>
      </c>
      <c r="N13" s="62">
        <v>2</v>
      </c>
      <c r="O13" s="185" t="s">
        <v>348</v>
      </c>
      <c r="P13" s="66">
        <v>3</v>
      </c>
      <c r="Q13" s="28">
        <v>2</v>
      </c>
      <c r="R13" s="190"/>
      <c r="S13" s="185" t="s">
        <v>375</v>
      </c>
      <c r="T13" s="62"/>
      <c r="U13" s="185" t="s">
        <v>355</v>
      </c>
      <c r="V13" s="15"/>
      <c r="W13" s="28">
        <v>2</v>
      </c>
      <c r="X13" s="14">
        <v>18</v>
      </c>
      <c r="Y13" s="78" t="s">
        <v>395</v>
      </c>
      <c r="Z13" s="14">
        <v>2</v>
      </c>
      <c r="AA13" s="185" t="s">
        <v>407</v>
      </c>
      <c r="AB13" s="18">
        <v>2</v>
      </c>
      <c r="AC13" s="18">
        <v>2</v>
      </c>
      <c r="AD13" s="28">
        <f t="shared" si="0"/>
        <v>2</v>
      </c>
    </row>
    <row r="14" spans="1:30" x14ac:dyDescent="0.3">
      <c r="A14" s="80" t="s">
        <v>38</v>
      </c>
      <c r="B14" s="27" t="s">
        <v>202</v>
      </c>
      <c r="C14" s="17">
        <v>1</v>
      </c>
      <c r="D14" s="180">
        <v>0</v>
      </c>
      <c r="E14" s="33" t="s">
        <v>197</v>
      </c>
      <c r="F14" s="14">
        <v>2</v>
      </c>
      <c r="G14" s="72" t="s">
        <v>208</v>
      </c>
      <c r="H14" s="14">
        <v>2</v>
      </c>
      <c r="I14" s="72" t="s">
        <v>285</v>
      </c>
      <c r="J14" s="18">
        <v>2</v>
      </c>
      <c r="K14" s="179" t="s">
        <v>202</v>
      </c>
      <c r="L14" s="28">
        <f t="shared" si="1"/>
        <v>0</v>
      </c>
      <c r="M14" s="74"/>
      <c r="N14" s="62"/>
      <c r="O14" s="75"/>
      <c r="P14" s="66"/>
      <c r="Q14" s="28"/>
      <c r="R14" s="14">
        <v>1</v>
      </c>
      <c r="S14" s="40"/>
      <c r="T14" s="62"/>
      <c r="U14" s="56"/>
      <c r="V14" s="15"/>
      <c r="W14" s="28">
        <v>2</v>
      </c>
      <c r="X14" s="14"/>
      <c r="Y14" s="43"/>
      <c r="Z14" s="14"/>
      <c r="AA14" s="56"/>
      <c r="AB14" s="18"/>
      <c r="AC14" s="18"/>
      <c r="AD14" s="28">
        <f t="shared" si="0"/>
        <v>2</v>
      </c>
    </row>
    <row r="15" spans="1:30" x14ac:dyDescent="0.3">
      <c r="A15" s="80" t="s">
        <v>60</v>
      </c>
      <c r="B15" s="27">
        <v>3</v>
      </c>
      <c r="C15" s="17">
        <v>0</v>
      </c>
      <c r="D15" s="180">
        <v>1</v>
      </c>
      <c r="E15" s="122" t="s">
        <v>202</v>
      </c>
      <c r="F15" s="14">
        <v>2</v>
      </c>
      <c r="G15" s="60"/>
      <c r="H15" s="14">
        <v>0</v>
      </c>
      <c r="I15" s="72"/>
      <c r="J15" s="18"/>
      <c r="K15" s="179" t="s">
        <v>202</v>
      </c>
      <c r="L15" s="28">
        <f t="shared" si="1"/>
        <v>0</v>
      </c>
      <c r="M15" s="34"/>
      <c r="N15" s="62"/>
      <c r="O15" s="64"/>
      <c r="P15" s="66"/>
      <c r="Q15" s="28"/>
      <c r="R15" s="14"/>
      <c r="S15" s="40"/>
      <c r="T15" s="62"/>
      <c r="U15" s="56"/>
      <c r="V15" s="15"/>
      <c r="W15" s="28"/>
      <c r="X15" s="14"/>
      <c r="Y15" s="43"/>
      <c r="Z15" s="14"/>
      <c r="AA15" s="56"/>
      <c r="AB15" s="18"/>
      <c r="AC15" s="18"/>
      <c r="AD15" s="28">
        <f t="shared" si="0"/>
        <v>0</v>
      </c>
    </row>
    <row r="16" spans="1:30" x14ac:dyDescent="0.3">
      <c r="A16" s="80" t="s">
        <v>78</v>
      </c>
      <c r="B16" s="27">
        <v>0</v>
      </c>
      <c r="C16" s="17">
        <v>2</v>
      </c>
      <c r="D16" s="180" t="s">
        <v>202</v>
      </c>
      <c r="E16" s="33" t="s">
        <v>191</v>
      </c>
      <c r="F16" s="14">
        <v>2</v>
      </c>
      <c r="G16" s="56" t="s">
        <v>231</v>
      </c>
      <c r="H16" s="14">
        <v>2</v>
      </c>
      <c r="I16" s="72" t="s">
        <v>298</v>
      </c>
      <c r="J16" s="18">
        <v>2</v>
      </c>
      <c r="K16" s="179" t="s">
        <v>202</v>
      </c>
      <c r="L16" s="28">
        <f t="shared" si="1"/>
        <v>0</v>
      </c>
      <c r="M16" s="34"/>
      <c r="N16" s="62"/>
      <c r="O16" s="64"/>
      <c r="P16" s="66"/>
      <c r="Q16" s="28"/>
      <c r="R16" s="14">
        <v>2.5</v>
      </c>
      <c r="S16" s="40"/>
      <c r="T16" s="62"/>
      <c r="U16" s="68"/>
      <c r="V16" s="15"/>
      <c r="W16" s="28">
        <v>2</v>
      </c>
      <c r="X16" s="14">
        <v>6.5</v>
      </c>
      <c r="Y16" s="43"/>
      <c r="Z16" s="14"/>
      <c r="AA16" s="60"/>
      <c r="AB16" s="18"/>
      <c r="AC16" s="18"/>
      <c r="AD16" s="28">
        <f t="shared" si="0"/>
        <v>2</v>
      </c>
    </row>
    <row r="17" spans="1:30" x14ac:dyDescent="0.3">
      <c r="A17" s="80" t="s">
        <v>67</v>
      </c>
      <c r="B17" s="27">
        <v>5</v>
      </c>
      <c r="C17" s="17">
        <v>2</v>
      </c>
      <c r="D17" s="180">
        <v>2</v>
      </c>
      <c r="E17" s="33" t="s">
        <v>198</v>
      </c>
      <c r="F17" s="14">
        <v>2.75</v>
      </c>
      <c r="G17" s="72" t="s">
        <v>216</v>
      </c>
      <c r="H17" s="14">
        <v>2</v>
      </c>
      <c r="I17" s="72" t="s">
        <v>265</v>
      </c>
      <c r="J17" s="18">
        <v>2</v>
      </c>
      <c r="K17" s="179">
        <v>4.25</v>
      </c>
      <c r="L17" s="28">
        <v>2</v>
      </c>
      <c r="M17" s="185" t="s">
        <v>325</v>
      </c>
      <c r="N17" s="62">
        <v>4</v>
      </c>
      <c r="O17" s="185" t="s">
        <v>322</v>
      </c>
      <c r="P17" s="66">
        <v>2</v>
      </c>
      <c r="Q17" s="28">
        <v>2</v>
      </c>
      <c r="R17" s="14"/>
      <c r="S17" s="185" t="s">
        <v>377</v>
      </c>
      <c r="T17" s="62"/>
      <c r="U17" s="185" t="s">
        <v>358</v>
      </c>
      <c r="V17" s="15"/>
      <c r="W17" s="28">
        <v>3</v>
      </c>
      <c r="X17" s="14"/>
      <c r="Y17" s="43"/>
      <c r="Z17" s="14"/>
      <c r="AA17" s="56"/>
      <c r="AB17" s="18"/>
      <c r="AC17" s="18"/>
      <c r="AD17" s="28">
        <f t="shared" si="0"/>
        <v>3</v>
      </c>
    </row>
    <row r="18" spans="1:30" x14ac:dyDescent="0.3">
      <c r="A18" s="80" t="s">
        <v>74</v>
      </c>
      <c r="B18" s="27">
        <v>0</v>
      </c>
      <c r="C18" s="17">
        <v>0</v>
      </c>
      <c r="D18" s="180" t="s">
        <v>202</v>
      </c>
      <c r="E18" s="33" t="s">
        <v>185</v>
      </c>
      <c r="F18" s="14">
        <v>2</v>
      </c>
      <c r="G18" s="60"/>
      <c r="H18" s="14">
        <v>0</v>
      </c>
      <c r="I18" s="72"/>
      <c r="J18" s="18"/>
      <c r="K18" s="179" t="s">
        <v>202</v>
      </c>
      <c r="L18" s="28">
        <f t="shared" si="1"/>
        <v>0</v>
      </c>
      <c r="M18" s="74"/>
      <c r="N18" s="62"/>
      <c r="O18" s="75"/>
      <c r="P18" s="66"/>
      <c r="Q18" s="28"/>
      <c r="R18" s="14"/>
      <c r="S18" s="40"/>
      <c r="T18" s="62"/>
      <c r="U18" s="56"/>
      <c r="V18" s="15"/>
      <c r="W18" s="28"/>
      <c r="X18" s="14"/>
      <c r="Y18" s="43"/>
      <c r="Z18" s="14"/>
      <c r="AA18" s="56"/>
      <c r="AB18" s="18"/>
      <c r="AC18" s="18"/>
      <c r="AD18" s="28">
        <f t="shared" si="0"/>
        <v>0</v>
      </c>
    </row>
    <row r="19" spans="1:30" x14ac:dyDescent="0.3">
      <c r="A19" s="80" t="s">
        <v>16</v>
      </c>
      <c r="B19" s="27">
        <v>5</v>
      </c>
      <c r="C19" s="17">
        <v>2.75</v>
      </c>
      <c r="D19" s="180">
        <v>2</v>
      </c>
      <c r="E19" s="33" t="s">
        <v>171</v>
      </c>
      <c r="F19" s="14">
        <v>2</v>
      </c>
      <c r="G19" s="72" t="s">
        <v>208</v>
      </c>
      <c r="H19" s="14">
        <v>2</v>
      </c>
      <c r="I19" s="72" t="s">
        <v>266</v>
      </c>
      <c r="J19" s="18">
        <v>2</v>
      </c>
      <c r="K19" s="179">
        <v>3</v>
      </c>
      <c r="L19" s="28">
        <v>2</v>
      </c>
      <c r="M19" s="34"/>
      <c r="N19" s="62"/>
      <c r="O19" s="185" t="s">
        <v>316</v>
      </c>
      <c r="P19" s="18">
        <v>2</v>
      </c>
      <c r="Q19" s="15">
        <v>2</v>
      </c>
      <c r="R19" s="13"/>
      <c r="S19" s="185" t="s">
        <v>378</v>
      </c>
      <c r="T19" s="14"/>
      <c r="U19" s="185" t="s">
        <v>355</v>
      </c>
      <c r="V19" s="18"/>
      <c r="W19" s="15">
        <v>2</v>
      </c>
      <c r="X19" s="13">
        <v>9</v>
      </c>
      <c r="Y19" s="78" t="s">
        <v>396</v>
      </c>
      <c r="Z19" s="14">
        <v>5</v>
      </c>
      <c r="AA19" s="185" t="s">
        <v>408</v>
      </c>
      <c r="AB19" s="18">
        <v>4</v>
      </c>
      <c r="AC19" s="18">
        <v>3</v>
      </c>
      <c r="AD19" s="28">
        <f t="shared" si="0"/>
        <v>3</v>
      </c>
    </row>
    <row r="20" spans="1:30" x14ac:dyDescent="0.3">
      <c r="A20" s="80" t="s">
        <v>151</v>
      </c>
      <c r="B20" s="27">
        <v>3</v>
      </c>
      <c r="C20" s="17">
        <v>2.75</v>
      </c>
      <c r="D20" s="180">
        <v>4</v>
      </c>
      <c r="E20" s="33" t="s">
        <v>168</v>
      </c>
      <c r="F20" s="14">
        <v>2</v>
      </c>
      <c r="G20" s="72" t="s">
        <v>222</v>
      </c>
      <c r="H20" s="14">
        <v>3</v>
      </c>
      <c r="I20" s="72" t="s">
        <v>267</v>
      </c>
      <c r="J20" s="18">
        <v>2</v>
      </c>
      <c r="K20" s="179">
        <v>4.25</v>
      </c>
      <c r="L20" s="28">
        <f t="shared" si="1"/>
        <v>2</v>
      </c>
      <c r="M20" s="185" t="s">
        <v>335</v>
      </c>
      <c r="N20" s="62">
        <v>2</v>
      </c>
      <c r="O20" s="185" t="s">
        <v>346</v>
      </c>
      <c r="P20" s="18">
        <v>4</v>
      </c>
      <c r="Q20" s="15">
        <v>2</v>
      </c>
      <c r="R20" s="13"/>
      <c r="S20" s="185" t="s">
        <v>369</v>
      </c>
      <c r="T20" s="14"/>
      <c r="U20" s="185" t="s">
        <v>363</v>
      </c>
      <c r="V20" s="18"/>
      <c r="W20" s="15">
        <v>3</v>
      </c>
      <c r="X20" s="13"/>
      <c r="Y20" s="43"/>
      <c r="Z20" s="14"/>
      <c r="AA20" s="43"/>
      <c r="AB20" s="18"/>
      <c r="AC20" s="18"/>
      <c r="AD20" s="28">
        <f t="shared" si="0"/>
        <v>3</v>
      </c>
    </row>
    <row r="21" spans="1:30" x14ac:dyDescent="0.3">
      <c r="A21" s="80" t="s">
        <v>63</v>
      </c>
      <c r="B21" s="27">
        <v>2</v>
      </c>
      <c r="C21" s="17" t="s">
        <v>202</v>
      </c>
      <c r="D21" s="180">
        <v>0</v>
      </c>
      <c r="E21" s="33" t="s">
        <v>179</v>
      </c>
      <c r="F21" s="14">
        <v>2</v>
      </c>
      <c r="G21" s="72" t="s">
        <v>221</v>
      </c>
      <c r="H21" s="14">
        <v>2</v>
      </c>
      <c r="I21" s="72" t="s">
        <v>285</v>
      </c>
      <c r="J21" s="18">
        <v>2</v>
      </c>
      <c r="K21" s="179" t="s">
        <v>202</v>
      </c>
      <c r="L21" s="28">
        <f t="shared" si="1"/>
        <v>0</v>
      </c>
      <c r="M21" s="74"/>
      <c r="N21" s="62"/>
      <c r="O21" s="75"/>
      <c r="P21" s="66"/>
      <c r="Q21" s="28"/>
      <c r="R21" s="14">
        <v>0</v>
      </c>
      <c r="S21" s="44"/>
      <c r="T21" s="62"/>
      <c r="U21" s="56"/>
      <c r="V21" s="15"/>
      <c r="W21" s="28">
        <v>2</v>
      </c>
      <c r="X21" s="14"/>
      <c r="Y21" s="43"/>
      <c r="Z21" s="14"/>
      <c r="AA21" s="56"/>
      <c r="AB21" s="18"/>
      <c r="AD21" s="28">
        <f t="shared" si="0"/>
        <v>2</v>
      </c>
    </row>
    <row r="22" spans="1:30" x14ac:dyDescent="0.3">
      <c r="A22" s="80" t="s">
        <v>29</v>
      </c>
      <c r="B22" s="27">
        <v>4.75</v>
      </c>
      <c r="C22" s="17">
        <v>3.75</v>
      </c>
      <c r="D22" s="180" t="s">
        <v>202</v>
      </c>
      <c r="E22" s="33" t="s">
        <v>180</v>
      </c>
      <c r="F22" s="14">
        <v>5</v>
      </c>
      <c r="G22" s="72" t="s">
        <v>223</v>
      </c>
      <c r="H22" s="14">
        <v>3</v>
      </c>
      <c r="I22" s="72"/>
      <c r="J22" s="18"/>
      <c r="K22" s="179" t="s">
        <v>202</v>
      </c>
      <c r="L22" s="28">
        <f t="shared" si="1"/>
        <v>2</v>
      </c>
      <c r="M22" s="74"/>
      <c r="N22" s="62"/>
      <c r="O22" s="75"/>
      <c r="P22" s="66"/>
      <c r="Q22" s="28"/>
      <c r="R22" s="14"/>
      <c r="S22" s="40"/>
      <c r="T22" s="62"/>
      <c r="U22" s="68"/>
      <c r="V22" s="15"/>
      <c r="W22" s="28"/>
      <c r="X22" s="14"/>
      <c r="Y22" s="46"/>
      <c r="Z22" s="14"/>
      <c r="AA22" s="60"/>
      <c r="AB22" s="18"/>
      <c r="AC22" s="18"/>
      <c r="AD22" s="28">
        <f t="shared" si="0"/>
        <v>0</v>
      </c>
    </row>
    <row r="23" spans="1:30" x14ac:dyDescent="0.3">
      <c r="A23" s="80" t="s">
        <v>72</v>
      </c>
      <c r="B23" s="27">
        <v>1</v>
      </c>
      <c r="C23" s="17">
        <v>0</v>
      </c>
      <c r="D23" s="180" t="s">
        <v>202</v>
      </c>
      <c r="E23" s="33" t="s">
        <v>185</v>
      </c>
      <c r="F23" s="14">
        <v>2</v>
      </c>
      <c r="G23" s="60"/>
      <c r="H23" s="14">
        <v>0</v>
      </c>
      <c r="I23" s="72"/>
      <c r="J23" s="18"/>
      <c r="K23" s="179" t="s">
        <v>202</v>
      </c>
      <c r="L23" s="28">
        <f t="shared" si="1"/>
        <v>0</v>
      </c>
      <c r="M23" s="34"/>
      <c r="N23" s="62"/>
      <c r="O23" s="64"/>
      <c r="P23" s="66"/>
      <c r="Q23" s="28"/>
      <c r="R23" s="14"/>
      <c r="S23" s="40"/>
      <c r="T23" s="62"/>
      <c r="U23" s="68"/>
      <c r="V23" s="15"/>
      <c r="W23" s="28"/>
      <c r="X23" s="14"/>
      <c r="Y23" s="43"/>
      <c r="Z23" s="14"/>
      <c r="AA23" s="56"/>
      <c r="AB23" s="18"/>
      <c r="AC23" s="18"/>
      <c r="AD23" s="28">
        <f t="shared" si="0"/>
        <v>0</v>
      </c>
    </row>
    <row r="24" spans="1:30" x14ac:dyDescent="0.3">
      <c r="A24" s="80" t="s">
        <v>31</v>
      </c>
      <c r="B24" s="27">
        <v>4</v>
      </c>
      <c r="C24" s="17">
        <v>2.25</v>
      </c>
      <c r="D24" s="180" t="s">
        <v>202</v>
      </c>
      <c r="E24" s="33" t="s">
        <v>184</v>
      </c>
      <c r="F24" s="14">
        <v>2</v>
      </c>
      <c r="G24" s="72" t="s">
        <v>208</v>
      </c>
      <c r="H24" s="14">
        <v>2</v>
      </c>
      <c r="I24" s="72" t="s">
        <v>268</v>
      </c>
      <c r="J24" s="18">
        <v>2</v>
      </c>
      <c r="K24" s="179">
        <v>3</v>
      </c>
      <c r="L24" s="28">
        <f t="shared" si="1"/>
        <v>0</v>
      </c>
      <c r="M24" s="34"/>
      <c r="N24" s="62"/>
      <c r="O24" s="64"/>
      <c r="P24" s="66"/>
      <c r="Q24" s="28"/>
      <c r="R24" s="187">
        <v>12</v>
      </c>
      <c r="S24" s="185" t="s">
        <v>379</v>
      </c>
      <c r="T24" s="62"/>
      <c r="U24" s="185" t="s">
        <v>361</v>
      </c>
      <c r="V24" s="15"/>
      <c r="W24" s="28">
        <v>2</v>
      </c>
      <c r="X24" s="14">
        <v>9</v>
      </c>
      <c r="Y24" s="78" t="s">
        <v>397</v>
      </c>
      <c r="Z24" s="14">
        <v>2</v>
      </c>
      <c r="AA24" s="185" t="s">
        <v>409</v>
      </c>
      <c r="AB24" s="18">
        <v>2</v>
      </c>
      <c r="AC24" s="18">
        <v>2</v>
      </c>
      <c r="AD24" s="28">
        <f t="shared" si="0"/>
        <v>2</v>
      </c>
    </row>
    <row r="25" spans="1:30" x14ac:dyDescent="0.3">
      <c r="A25" s="80" t="s">
        <v>68</v>
      </c>
      <c r="B25" s="27">
        <v>4.75</v>
      </c>
      <c r="C25" s="17">
        <v>2.25</v>
      </c>
      <c r="D25" s="180">
        <v>1.25</v>
      </c>
      <c r="E25" s="33" t="s">
        <v>190</v>
      </c>
      <c r="F25" s="14">
        <v>2.75</v>
      </c>
      <c r="G25" s="72" t="s">
        <v>223</v>
      </c>
      <c r="H25" s="14">
        <v>2</v>
      </c>
      <c r="I25" s="72" t="s">
        <v>285</v>
      </c>
      <c r="J25" s="18">
        <v>2</v>
      </c>
      <c r="K25" s="179" t="s">
        <v>202</v>
      </c>
      <c r="L25" s="28">
        <f t="shared" si="1"/>
        <v>0</v>
      </c>
      <c r="M25" s="34"/>
      <c r="N25" s="62"/>
      <c r="O25" s="43"/>
      <c r="P25" s="18"/>
      <c r="Q25" s="15"/>
      <c r="R25" s="13">
        <v>3.5</v>
      </c>
      <c r="S25" s="40"/>
      <c r="T25" s="14"/>
      <c r="U25" s="43"/>
      <c r="V25" s="18"/>
      <c r="W25" s="15">
        <v>2</v>
      </c>
      <c r="X25" s="13"/>
      <c r="Y25" s="43"/>
      <c r="Z25" s="14"/>
      <c r="AA25" s="43"/>
      <c r="AB25" s="18"/>
      <c r="AC25" s="126"/>
      <c r="AD25" s="28">
        <f t="shared" si="0"/>
        <v>2</v>
      </c>
    </row>
    <row r="26" spans="1:30" x14ac:dyDescent="0.3">
      <c r="A26" s="80" t="s">
        <v>146</v>
      </c>
      <c r="B26" s="27">
        <v>4</v>
      </c>
      <c r="C26" s="17">
        <v>2</v>
      </c>
      <c r="D26" s="180">
        <v>0</v>
      </c>
      <c r="E26" s="33" t="s">
        <v>172</v>
      </c>
      <c r="F26" s="14">
        <v>2</v>
      </c>
      <c r="G26" s="72" t="s">
        <v>208</v>
      </c>
      <c r="H26" s="14">
        <v>2</v>
      </c>
      <c r="I26" s="72" t="s">
        <v>299</v>
      </c>
      <c r="J26" s="18">
        <v>2</v>
      </c>
      <c r="K26" s="179">
        <v>4.25</v>
      </c>
      <c r="L26" s="28">
        <f t="shared" si="1"/>
        <v>0</v>
      </c>
      <c r="M26" s="34"/>
      <c r="N26" s="62"/>
      <c r="O26" s="64"/>
      <c r="P26" s="66"/>
      <c r="Q26" s="28"/>
      <c r="R26" s="14">
        <v>3.5</v>
      </c>
      <c r="S26" s="43"/>
      <c r="T26" s="62"/>
      <c r="U26" s="68"/>
      <c r="V26" s="15"/>
      <c r="W26" s="28">
        <v>2</v>
      </c>
      <c r="X26" s="14">
        <v>7.5</v>
      </c>
      <c r="Y26" s="46"/>
      <c r="Z26" s="14"/>
      <c r="AA26" s="60"/>
      <c r="AB26" s="18"/>
      <c r="AC26" s="112"/>
      <c r="AD26" s="28">
        <f t="shared" si="0"/>
        <v>2</v>
      </c>
    </row>
    <row r="27" spans="1:30" x14ac:dyDescent="0.3">
      <c r="A27" s="80" t="s">
        <v>80</v>
      </c>
      <c r="B27" s="27">
        <v>2</v>
      </c>
      <c r="C27" s="17">
        <v>3</v>
      </c>
      <c r="D27" s="180">
        <v>1</v>
      </c>
      <c r="E27" s="33" t="s">
        <v>181</v>
      </c>
      <c r="F27" s="14">
        <v>2</v>
      </c>
      <c r="G27" s="72" t="s">
        <v>207</v>
      </c>
      <c r="H27" s="14">
        <v>5</v>
      </c>
      <c r="I27" s="72" t="s">
        <v>300</v>
      </c>
      <c r="J27" s="18">
        <v>2</v>
      </c>
      <c r="K27" s="179" t="s">
        <v>202</v>
      </c>
      <c r="L27" s="28">
        <v>2</v>
      </c>
      <c r="M27" s="74"/>
      <c r="N27" s="62"/>
      <c r="O27" s="75"/>
      <c r="P27" s="66"/>
      <c r="Q27" s="28"/>
      <c r="R27" s="14"/>
      <c r="S27" s="40"/>
      <c r="T27" s="62"/>
      <c r="U27" s="56"/>
      <c r="V27" s="15"/>
      <c r="W27" s="28"/>
      <c r="X27" s="14"/>
      <c r="Y27" s="43"/>
      <c r="Z27" s="14"/>
      <c r="AA27" s="56"/>
      <c r="AB27" s="18"/>
      <c r="AC27" s="18"/>
      <c r="AD27" s="28">
        <f t="shared" si="0"/>
        <v>0</v>
      </c>
    </row>
    <row r="28" spans="1:30" x14ac:dyDescent="0.3">
      <c r="A28" s="80" t="s">
        <v>152</v>
      </c>
      <c r="B28" s="27">
        <v>0</v>
      </c>
      <c r="C28" s="17">
        <v>0</v>
      </c>
      <c r="D28" s="180">
        <v>0</v>
      </c>
      <c r="E28" s="33" t="s">
        <v>164</v>
      </c>
      <c r="F28" s="14">
        <v>2</v>
      </c>
      <c r="G28" s="72" t="s">
        <v>208</v>
      </c>
      <c r="H28" s="14">
        <v>2</v>
      </c>
      <c r="I28" s="72" t="s">
        <v>256</v>
      </c>
      <c r="J28" s="18">
        <v>2</v>
      </c>
      <c r="K28" s="179" t="s">
        <v>202</v>
      </c>
      <c r="L28" s="28">
        <f t="shared" si="1"/>
        <v>0</v>
      </c>
      <c r="M28" s="34"/>
      <c r="N28" s="62"/>
      <c r="O28" s="43"/>
      <c r="P28" s="18"/>
      <c r="Q28" s="15"/>
      <c r="R28" s="13">
        <v>0</v>
      </c>
      <c r="S28" s="40"/>
      <c r="T28" s="14"/>
      <c r="U28" s="44"/>
      <c r="V28" s="18"/>
      <c r="W28" s="15">
        <v>2</v>
      </c>
      <c r="X28" s="13"/>
      <c r="Y28" s="43"/>
      <c r="Z28" s="14"/>
      <c r="AA28" s="43"/>
      <c r="AB28" s="18"/>
      <c r="AC28" s="18"/>
      <c r="AD28" s="28">
        <f t="shared" si="0"/>
        <v>2</v>
      </c>
    </row>
    <row r="29" spans="1:30" x14ac:dyDescent="0.3">
      <c r="A29" s="80" t="s">
        <v>153</v>
      </c>
      <c r="B29" s="27">
        <v>5</v>
      </c>
      <c r="C29" s="17">
        <v>4</v>
      </c>
      <c r="D29" s="180">
        <v>4</v>
      </c>
      <c r="E29" s="33" t="s">
        <v>163</v>
      </c>
      <c r="F29" s="14">
        <v>5</v>
      </c>
      <c r="G29" s="72" t="s">
        <v>214</v>
      </c>
      <c r="H29" s="14">
        <v>3</v>
      </c>
      <c r="I29" s="72" t="s">
        <v>269</v>
      </c>
      <c r="J29" s="18">
        <v>4.25</v>
      </c>
      <c r="K29" s="179">
        <v>4.25</v>
      </c>
      <c r="L29" s="28">
        <f t="shared" si="1"/>
        <v>4</v>
      </c>
      <c r="M29" s="185" t="s">
        <v>327</v>
      </c>
      <c r="N29" s="62">
        <v>4</v>
      </c>
      <c r="O29" s="185" t="s">
        <v>348</v>
      </c>
      <c r="P29" s="18">
        <v>3</v>
      </c>
      <c r="Q29" s="15">
        <v>4</v>
      </c>
      <c r="R29" s="13"/>
      <c r="S29" s="40"/>
      <c r="T29" s="14"/>
      <c r="U29" s="44"/>
      <c r="V29" s="18"/>
      <c r="W29" s="15"/>
      <c r="X29" s="13"/>
      <c r="Y29" s="46"/>
      <c r="Z29" s="14"/>
      <c r="AA29" s="46"/>
      <c r="AB29" s="18"/>
      <c r="AC29" s="18"/>
      <c r="AD29" s="28">
        <f t="shared" si="0"/>
        <v>4</v>
      </c>
    </row>
    <row r="30" spans="1:30" x14ac:dyDescent="0.3">
      <c r="A30" s="80" t="s">
        <v>69</v>
      </c>
      <c r="B30" s="27">
        <v>5</v>
      </c>
      <c r="C30" s="17">
        <v>4.75</v>
      </c>
      <c r="D30" s="180">
        <v>4</v>
      </c>
      <c r="E30" s="33" t="s">
        <v>199</v>
      </c>
      <c r="F30" s="14">
        <v>3</v>
      </c>
      <c r="G30" s="72" t="s">
        <v>207</v>
      </c>
      <c r="H30" s="14">
        <v>5</v>
      </c>
      <c r="I30" s="72" t="s">
        <v>270</v>
      </c>
      <c r="J30" s="18">
        <v>2</v>
      </c>
      <c r="K30" s="179">
        <v>4</v>
      </c>
      <c r="L30" s="28">
        <f t="shared" si="1"/>
        <v>3</v>
      </c>
      <c r="M30" s="185" t="s">
        <v>324</v>
      </c>
      <c r="N30" s="62">
        <v>5</v>
      </c>
      <c r="O30" s="185" t="s">
        <v>314</v>
      </c>
      <c r="P30" s="66">
        <v>5</v>
      </c>
      <c r="Q30" s="28">
        <v>5</v>
      </c>
      <c r="R30" s="14"/>
      <c r="S30" s="40"/>
      <c r="T30" s="62"/>
      <c r="U30" s="56"/>
      <c r="V30" s="15"/>
      <c r="W30" s="28"/>
      <c r="X30" s="14"/>
      <c r="Y30" s="43"/>
      <c r="Z30" s="14"/>
      <c r="AA30" s="56"/>
      <c r="AB30" s="18"/>
      <c r="AC30" s="18"/>
      <c r="AD30" s="28">
        <f t="shared" si="0"/>
        <v>5</v>
      </c>
    </row>
    <row r="31" spans="1:30" x14ac:dyDescent="0.3">
      <c r="A31" s="80" t="s">
        <v>79</v>
      </c>
      <c r="B31" s="27">
        <v>1</v>
      </c>
      <c r="C31" s="17" t="s">
        <v>202</v>
      </c>
      <c r="D31" s="180"/>
      <c r="E31" s="33" t="s">
        <v>200</v>
      </c>
      <c r="F31" s="14">
        <v>2</v>
      </c>
      <c r="G31" s="72" t="s">
        <v>208</v>
      </c>
      <c r="H31" s="14">
        <v>2</v>
      </c>
      <c r="I31" s="72"/>
      <c r="J31" s="18"/>
      <c r="K31" s="179" t="s">
        <v>202</v>
      </c>
      <c r="L31" s="28">
        <f t="shared" si="1"/>
        <v>0</v>
      </c>
      <c r="M31" s="34"/>
      <c r="N31" s="62"/>
      <c r="O31" s="64"/>
      <c r="P31" s="66"/>
      <c r="Q31" s="28"/>
      <c r="R31" s="14"/>
      <c r="S31" s="40"/>
      <c r="T31" s="62"/>
      <c r="U31" s="56"/>
      <c r="V31" s="15"/>
      <c r="W31" s="28"/>
      <c r="X31" s="14"/>
      <c r="Y31" s="43"/>
      <c r="Z31" s="14"/>
      <c r="AA31" s="56"/>
      <c r="AB31" s="18"/>
      <c r="AC31" s="18"/>
      <c r="AD31" s="28">
        <f t="shared" si="0"/>
        <v>0</v>
      </c>
    </row>
    <row r="32" spans="1:30" x14ac:dyDescent="0.3">
      <c r="A32" s="80" t="s">
        <v>147</v>
      </c>
      <c r="B32" s="27">
        <v>3</v>
      </c>
      <c r="C32" s="17">
        <v>4</v>
      </c>
      <c r="D32" s="180">
        <v>2.75</v>
      </c>
      <c r="E32" s="33" t="s">
        <v>176</v>
      </c>
      <c r="F32" s="14">
        <v>2</v>
      </c>
      <c r="G32" s="72" t="s">
        <v>211</v>
      </c>
      <c r="H32" s="14">
        <v>2</v>
      </c>
      <c r="I32" s="72" t="s">
        <v>271</v>
      </c>
      <c r="J32" s="18">
        <v>2</v>
      </c>
      <c r="K32" s="179">
        <v>5</v>
      </c>
      <c r="L32" s="28">
        <v>2</v>
      </c>
      <c r="M32" s="34"/>
      <c r="N32" s="62"/>
      <c r="O32" s="185" t="s">
        <v>352</v>
      </c>
      <c r="P32" s="18">
        <v>2</v>
      </c>
      <c r="Q32" s="15">
        <v>2</v>
      </c>
      <c r="R32" s="13">
        <v>8.5</v>
      </c>
      <c r="S32" s="185" t="s">
        <v>380</v>
      </c>
      <c r="T32" s="14"/>
      <c r="U32" s="185" t="s">
        <v>364</v>
      </c>
      <c r="V32" s="18"/>
      <c r="W32" s="15">
        <v>2</v>
      </c>
      <c r="X32" s="13">
        <v>11</v>
      </c>
      <c r="Y32" s="78" t="s">
        <v>398</v>
      </c>
      <c r="Z32" s="14">
        <v>2.75</v>
      </c>
      <c r="AA32" s="185" t="s">
        <v>410</v>
      </c>
      <c r="AB32" s="18">
        <v>2.5</v>
      </c>
      <c r="AC32" s="18">
        <v>2</v>
      </c>
      <c r="AD32" s="28">
        <f t="shared" si="0"/>
        <v>2</v>
      </c>
    </row>
    <row r="33" spans="1:30" x14ac:dyDescent="0.3">
      <c r="A33" s="80" t="s">
        <v>62</v>
      </c>
      <c r="B33" s="27">
        <v>0</v>
      </c>
      <c r="C33" s="17">
        <v>1</v>
      </c>
      <c r="D33" s="180">
        <v>0</v>
      </c>
      <c r="E33" s="33" t="s">
        <v>179</v>
      </c>
      <c r="F33" s="14">
        <v>2</v>
      </c>
      <c r="G33" s="72" t="s">
        <v>208</v>
      </c>
      <c r="H33" s="14">
        <v>2</v>
      </c>
      <c r="I33" s="72" t="s">
        <v>285</v>
      </c>
      <c r="J33" s="18">
        <v>2</v>
      </c>
      <c r="K33" s="179" t="s">
        <v>202</v>
      </c>
      <c r="L33" s="28">
        <f t="shared" si="1"/>
        <v>0</v>
      </c>
      <c r="M33" s="74"/>
      <c r="N33" s="62"/>
      <c r="O33" s="75"/>
      <c r="P33" s="66"/>
      <c r="Q33" s="28"/>
      <c r="R33" s="14">
        <v>1</v>
      </c>
      <c r="S33" s="40"/>
      <c r="T33" s="62"/>
      <c r="U33" s="56"/>
      <c r="V33" s="15"/>
      <c r="W33" s="28"/>
      <c r="X33" s="14"/>
      <c r="Y33" s="43"/>
      <c r="Z33" s="14"/>
      <c r="AA33" s="56"/>
      <c r="AB33" s="18"/>
      <c r="AC33" s="18"/>
      <c r="AD33" s="28">
        <f t="shared" si="0"/>
        <v>0</v>
      </c>
    </row>
    <row r="34" spans="1:30" x14ac:dyDescent="0.3">
      <c r="A34" s="80" t="s">
        <v>75</v>
      </c>
      <c r="B34" s="27">
        <v>4.75</v>
      </c>
      <c r="C34" s="17">
        <v>1</v>
      </c>
      <c r="D34" s="180">
        <v>5</v>
      </c>
      <c r="E34" s="33" t="s">
        <v>183</v>
      </c>
      <c r="F34" s="14">
        <v>2</v>
      </c>
      <c r="G34" s="72" t="s">
        <v>224</v>
      </c>
      <c r="H34" s="14">
        <v>2.75</v>
      </c>
      <c r="I34" s="72" t="s">
        <v>272</v>
      </c>
      <c r="J34" s="18">
        <v>2</v>
      </c>
      <c r="K34" s="179">
        <v>5.25</v>
      </c>
      <c r="L34" s="28">
        <v>2</v>
      </c>
      <c r="M34" s="185" t="s">
        <v>325</v>
      </c>
      <c r="N34" s="62">
        <v>4</v>
      </c>
      <c r="O34" s="185" t="s">
        <v>348</v>
      </c>
      <c r="P34" s="66">
        <v>3</v>
      </c>
      <c r="Q34" s="28">
        <v>3</v>
      </c>
      <c r="R34" s="14"/>
      <c r="S34" s="185" t="s">
        <v>368</v>
      </c>
      <c r="T34" s="62"/>
      <c r="U34" s="185" t="s">
        <v>358</v>
      </c>
      <c r="V34" s="15"/>
      <c r="W34" s="28">
        <v>2</v>
      </c>
      <c r="X34" s="14"/>
      <c r="Y34" s="43"/>
      <c r="Z34" s="14"/>
      <c r="AA34" s="56"/>
      <c r="AB34" s="18"/>
      <c r="AC34" s="18"/>
      <c r="AD34" s="28">
        <f t="shared" si="0"/>
        <v>3</v>
      </c>
    </row>
    <row r="35" spans="1:30" x14ac:dyDescent="0.3">
      <c r="A35" s="80" t="s">
        <v>70</v>
      </c>
      <c r="B35" s="27" t="s">
        <v>202</v>
      </c>
      <c r="C35" s="17">
        <v>0</v>
      </c>
      <c r="D35" s="180" t="s">
        <v>202</v>
      </c>
      <c r="E35" s="33" t="s">
        <v>185</v>
      </c>
      <c r="F35" s="14">
        <v>2</v>
      </c>
      <c r="G35" s="60"/>
      <c r="H35" s="14">
        <v>0</v>
      </c>
      <c r="I35" s="72"/>
      <c r="J35" s="18"/>
      <c r="K35" s="179" t="s">
        <v>202</v>
      </c>
      <c r="L35" s="28">
        <f t="shared" si="1"/>
        <v>0</v>
      </c>
      <c r="M35" s="34"/>
      <c r="N35" s="62"/>
      <c r="O35" s="64"/>
      <c r="P35" s="66"/>
      <c r="Q35" s="28"/>
      <c r="R35" s="14"/>
      <c r="S35" s="40"/>
      <c r="T35" s="62"/>
      <c r="U35" s="68"/>
      <c r="V35" s="15"/>
      <c r="W35" s="28"/>
      <c r="X35" s="14"/>
      <c r="Y35" s="43"/>
      <c r="Z35" s="62"/>
      <c r="AA35" s="56"/>
      <c r="AB35" s="18"/>
      <c r="AC35" s="18"/>
      <c r="AD35" s="28">
        <f t="shared" si="0"/>
        <v>0</v>
      </c>
    </row>
    <row r="36" spans="1:30" x14ac:dyDescent="0.3">
      <c r="A36" s="80" t="s">
        <v>77</v>
      </c>
      <c r="B36" s="31">
        <v>0</v>
      </c>
      <c r="C36" s="17">
        <v>0</v>
      </c>
      <c r="D36" s="180" t="s">
        <v>202</v>
      </c>
      <c r="E36" s="122" t="s">
        <v>202</v>
      </c>
      <c r="F36" s="14">
        <v>2</v>
      </c>
      <c r="G36" s="60"/>
      <c r="H36" s="14">
        <v>0</v>
      </c>
      <c r="I36" s="72"/>
      <c r="J36" s="18"/>
      <c r="K36" s="179" t="s">
        <v>202</v>
      </c>
      <c r="L36" s="28">
        <f t="shared" si="1"/>
        <v>0</v>
      </c>
      <c r="M36" s="74"/>
      <c r="N36" s="62"/>
      <c r="O36" s="75"/>
      <c r="P36" s="66"/>
      <c r="Q36" s="28"/>
      <c r="R36" s="14"/>
      <c r="S36" s="40"/>
      <c r="T36" s="62"/>
      <c r="U36" s="56"/>
      <c r="V36" s="15"/>
      <c r="W36" s="28"/>
      <c r="X36" s="14"/>
      <c r="Y36" s="43"/>
      <c r="Z36" s="62"/>
      <c r="AA36" s="56"/>
      <c r="AB36" s="18"/>
      <c r="AC36" s="18"/>
      <c r="AD36" s="28">
        <f t="shared" si="0"/>
        <v>0</v>
      </c>
    </row>
    <row r="37" spans="1:30" ht="15" thickBot="1" x14ac:dyDescent="0.35">
      <c r="A37" s="81" t="s">
        <v>71</v>
      </c>
      <c r="B37" s="27">
        <v>1</v>
      </c>
      <c r="C37" s="17" t="s">
        <v>202</v>
      </c>
      <c r="D37" s="180">
        <v>0</v>
      </c>
      <c r="E37" s="115" t="s">
        <v>185</v>
      </c>
      <c r="F37" s="14">
        <v>2</v>
      </c>
      <c r="G37" s="76" t="s">
        <v>208</v>
      </c>
      <c r="H37" s="14">
        <v>2</v>
      </c>
      <c r="I37" s="76" t="s">
        <v>285</v>
      </c>
      <c r="J37" s="18">
        <v>2</v>
      </c>
      <c r="K37" s="179" t="s">
        <v>202</v>
      </c>
      <c r="L37" s="28">
        <f t="shared" si="1"/>
        <v>0</v>
      </c>
      <c r="M37" s="34"/>
      <c r="N37" s="62"/>
      <c r="O37" s="64"/>
      <c r="P37" s="66"/>
      <c r="Q37" s="28"/>
      <c r="R37" s="14">
        <v>1</v>
      </c>
      <c r="S37" s="40"/>
      <c r="T37" s="62"/>
      <c r="U37" s="68"/>
      <c r="V37" s="15"/>
      <c r="W37" s="28">
        <v>2</v>
      </c>
      <c r="X37" s="14"/>
      <c r="Y37" s="43"/>
      <c r="Z37" s="62"/>
      <c r="AA37" s="56"/>
      <c r="AB37" s="18"/>
      <c r="AC37" s="18"/>
      <c r="AD37" s="28">
        <f t="shared" si="0"/>
        <v>2</v>
      </c>
    </row>
    <row r="38" spans="1:30" ht="15.6" x14ac:dyDescent="0.3">
      <c r="A38" s="8" t="s">
        <v>158</v>
      </c>
      <c r="B38" s="1">
        <f>COUNTIF(B8:B37, "&gt;2.5")</f>
        <v>18</v>
      </c>
      <c r="C38" s="2">
        <f>COUNTIF(C8:C37, "&gt;2.5")</f>
        <v>8</v>
      </c>
      <c r="D38" s="2">
        <f>COUNTIF(D8:D37, "&gt;2.5")</f>
        <v>7</v>
      </c>
      <c r="E38" s="1"/>
      <c r="F38" s="2">
        <f>COUNTIF(F8:F37, "&gt;2.5")</f>
        <v>5</v>
      </c>
      <c r="G38" s="2"/>
      <c r="H38" s="2">
        <f>COUNTIF(H8:H37, "&gt;2.5")</f>
        <v>9</v>
      </c>
      <c r="I38" s="2"/>
      <c r="J38" s="2">
        <f>COUNTIF(J8:J37, "&gt;2.5")</f>
        <v>4</v>
      </c>
      <c r="K38" s="4">
        <f>COUNTIF(K8:K37, "&gt;2.5")</f>
        <v>15</v>
      </c>
      <c r="L38" s="3">
        <f>COUNTIF(L8:L37, "&gt;1")</f>
        <v>13</v>
      </c>
      <c r="M38" s="1"/>
      <c r="N38" s="2">
        <f>COUNTIF(N8:N37, "&gt;2.5")</f>
        <v>7</v>
      </c>
      <c r="O38" s="2"/>
      <c r="P38" s="3">
        <f>COUNTIF(P8:P37, "&gt;2.5")</f>
        <v>7</v>
      </c>
      <c r="Q38" s="2">
        <f>COUNTIF(Q8:Q37, "&gt;2.5")</f>
        <v>6</v>
      </c>
      <c r="R38" s="1">
        <f>COUNTIF(R8:R37, "&gt;8")</f>
        <v>3</v>
      </c>
      <c r="S38" s="2"/>
      <c r="T38" s="2">
        <f>COUNTIF(T8:T37, "&gt;2.5")</f>
        <v>0</v>
      </c>
      <c r="U38" s="2"/>
      <c r="V38" s="2">
        <f>COUNTIF(V8:V37, "&gt;2.5")</f>
        <v>0</v>
      </c>
      <c r="W38" s="4">
        <f>COUNTIF(W8:W37, "&gt;2.5")</f>
        <v>2</v>
      </c>
      <c r="X38" s="1">
        <f>COUNTIF(X8:X37, "&gt;2.5")</f>
        <v>7</v>
      </c>
      <c r="Y38" s="2"/>
      <c r="Z38" s="2">
        <f>COUNTIF(Z8:Z37, "&gt;2.5")</f>
        <v>2</v>
      </c>
      <c r="AA38" s="2"/>
      <c r="AB38" s="2">
        <f>COUNTIF(AB8:AB37, "&gt;2.5")</f>
        <v>1</v>
      </c>
      <c r="AC38" s="4">
        <f>COUNTIF(AC8:AC37, "&gt;2.5")</f>
        <v>1</v>
      </c>
      <c r="AD38" s="4">
        <f>COUNTIF(AD8:AD37, "&gt;2.5")</f>
        <v>9</v>
      </c>
    </row>
  </sheetData>
  <sortState ref="A8:AD37">
    <sortCondition ref="A8"/>
  </sortState>
  <mergeCells count="20">
    <mergeCell ref="H6:H7"/>
    <mergeCell ref="J6:J7"/>
    <mergeCell ref="G6:G7"/>
    <mergeCell ref="I6:I7"/>
    <mergeCell ref="K5:K7"/>
    <mergeCell ref="A5:A7"/>
    <mergeCell ref="E6:E7"/>
    <mergeCell ref="E5:J5"/>
    <mergeCell ref="B2:AD2"/>
    <mergeCell ref="B3:AD3"/>
    <mergeCell ref="AD5:AD7"/>
    <mergeCell ref="L6:Q6"/>
    <mergeCell ref="R6:W6"/>
    <mergeCell ref="X6:AC6"/>
    <mergeCell ref="L5:AC5"/>
    <mergeCell ref="B5:D5"/>
    <mergeCell ref="B6:B7"/>
    <mergeCell ref="C6:C7"/>
    <mergeCell ref="D6:D7"/>
    <mergeCell ref="F6:F7"/>
  </mergeCells>
  <conditionalFormatting sqref="F8:F18 H8:H18 J8:K8 N8:N18 P8:Q18 T8:T18 V8:W18 Z8:Z18 AB8:AD18 AB21:AD24 Z21:Z24 V21:W24 T21:T24 P21:Q24 N21:N24 J21:J24 H21:H24 F21:F24 F26:F27 H26:H27 J26:J27 N26:N27 P26:Q27 T26:T27 V26:W27 Z26:Z27 AB26:AD27 AB30:AD31 Z30:Z31 V30:W31 T30:T31 P30:Q31 N30:N31 J30:J31 H30:H31 F30:F31 F33:F37 H33:H37 J33:J37 N33:N37 P33:Q37 T33:T37 V33:W37 Z33:Z37 AB33:AD37 J9:J18 K9:K37">
    <cfRule type="colorScale" priority="5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8:C18 B21:C24 B26:C27 B30:C31 B33:C37">
    <cfRule type="colorScale" priority="5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8:L37">
    <cfRule type="iconSet" priority="565">
      <iconSet iconSet="3Symbols" showValue="0">
        <cfvo type="percent" val="0"/>
        <cfvo type="num" val="1"/>
        <cfvo type="num" val="2"/>
      </iconSet>
    </cfRule>
  </conditionalFormatting>
  <conditionalFormatting sqref="AB19:AD19 Z19 V19:W19 T19 N19 J19 H19 F19 P19:Q19">
    <cfRule type="colorScale" priority="2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9:C19">
    <cfRule type="colorScale" priority="2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0:Q20 F20 H20 J20 N20 T20 V20:W20 Z20 AB20:AD20">
    <cfRule type="colorScale" priority="2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0:C20">
    <cfRule type="colorScale" priority="2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5:AD25 Z25 V25:W25 T25 N25 J25 H25 F25 P25:Q25">
    <cfRule type="colorScale" priority="1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5:C25">
    <cfRule type="colorScale" priority="1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8:Q28 F28 H28 J28 N28 T28 V28:W28 Z28 AB28:AD28">
    <cfRule type="colorScale" priority="1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8:C28">
    <cfRule type="colorScale" priority="1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9:Q29 F29 H29 J29 N29 T29 V29:W29 Z29 AB29:AD29">
    <cfRule type="colorScale" priority="1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9:C29">
    <cfRule type="colorScale" priority="1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32:AD32 Z32 V32:W32 T32 N32 J32 H32 F32 P32:Q32">
    <cfRule type="colorScale" priority="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32:C32">
    <cfRule type="colorScale" priority="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8:D18 D21:D24 D26:D27 D30:D31 D33:D37">
    <cfRule type="colorScale" priority="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0">
    <cfRule type="colorScale" priority="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5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8">
    <cfRule type="colorScale" priority="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9">
    <cfRule type="colorScale" priority="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32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47"/>
  <sheetViews>
    <sheetView topLeftCell="A16" zoomScaleNormal="100" workbookViewId="0">
      <pane xSplit="1" topLeftCell="J1" activePane="topRight" state="frozen"/>
      <selection pane="topRight" activeCell="A41" sqref="A41:XFD41"/>
    </sheetView>
  </sheetViews>
  <sheetFormatPr defaultColWidth="9.109375" defaultRowHeight="14.4" x14ac:dyDescent="0.3"/>
  <cols>
    <col min="1" max="1" width="33.88671875" bestFit="1" customWidth="1"/>
    <col min="2" max="4" width="9.33203125" customWidth="1"/>
    <col min="5" max="5" width="15" customWidth="1"/>
    <col min="6" max="6" width="9.33203125" customWidth="1"/>
    <col min="7" max="7" width="14" bestFit="1" customWidth="1"/>
    <col min="8" max="8" width="9.33203125" customWidth="1"/>
    <col min="9" max="9" width="17" bestFit="1" customWidth="1"/>
    <col min="10" max="10" width="9.33203125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5" bestFit="1" customWidth="1"/>
    <col min="20" max="20" width="9.33203125" customWidth="1"/>
    <col min="21" max="21" width="14" bestFit="1" customWidth="1"/>
    <col min="22" max="24" width="9.33203125" customWidth="1"/>
    <col min="25" max="25" width="15" bestFit="1" customWidth="1"/>
    <col min="26" max="26" width="9.33203125" customWidth="1"/>
    <col min="27" max="27" width="14" bestFit="1" customWidth="1"/>
    <col min="28" max="30" width="9.33203125" customWidth="1"/>
    <col min="32" max="32" width="14.88671875" bestFit="1" customWidth="1"/>
    <col min="33" max="33" width="16.44140625" bestFit="1" customWidth="1"/>
    <col min="34" max="34" width="15" bestFit="1" customWidth="1"/>
    <col min="35" max="35" width="23.109375" bestFit="1" customWidth="1"/>
    <col min="36" max="36" width="18" bestFit="1" customWidth="1"/>
  </cols>
  <sheetData>
    <row r="2" spans="1:38" ht="18" x14ac:dyDescent="0.3">
      <c r="B2" s="221" t="s">
        <v>12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</row>
    <row r="3" spans="1:38" ht="18" x14ac:dyDescent="0.3">
      <c r="B3" s="221" t="s">
        <v>83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</row>
    <row r="4" spans="1:38" ht="15" thickBot="1" x14ac:dyDescent="0.35"/>
    <row r="5" spans="1:38" ht="16.2" thickBot="1" x14ac:dyDescent="0.35">
      <c r="A5" s="222" t="s">
        <v>0</v>
      </c>
      <c r="B5" s="233" t="s">
        <v>1</v>
      </c>
      <c r="C5" s="234"/>
      <c r="D5" s="235"/>
      <c r="E5" s="227" t="s">
        <v>5</v>
      </c>
      <c r="F5" s="228"/>
      <c r="G5" s="228"/>
      <c r="H5" s="228"/>
      <c r="I5" s="228"/>
      <c r="J5" s="229"/>
      <c r="K5" s="247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2" t="s">
        <v>11</v>
      </c>
    </row>
    <row r="6" spans="1:38" ht="16.2" thickBot="1" x14ac:dyDescent="0.35">
      <c r="A6" s="223"/>
      <c r="B6" s="236" t="s">
        <v>2</v>
      </c>
      <c r="C6" s="238" t="s">
        <v>3</v>
      </c>
      <c r="D6" s="243" t="s">
        <v>4</v>
      </c>
      <c r="E6" s="225" t="s">
        <v>34</v>
      </c>
      <c r="F6" s="245" t="s">
        <v>2</v>
      </c>
      <c r="G6" s="230" t="s">
        <v>34</v>
      </c>
      <c r="H6" s="245" t="s">
        <v>3</v>
      </c>
      <c r="I6" s="230" t="s">
        <v>34</v>
      </c>
      <c r="J6" s="243" t="s">
        <v>4</v>
      </c>
      <c r="K6" s="248"/>
      <c r="L6" s="240" t="s">
        <v>7</v>
      </c>
      <c r="M6" s="241"/>
      <c r="N6" s="241"/>
      <c r="O6" s="241"/>
      <c r="P6" s="241"/>
      <c r="Q6" s="242"/>
      <c r="R6" s="240" t="s">
        <v>8</v>
      </c>
      <c r="S6" s="241"/>
      <c r="T6" s="241"/>
      <c r="U6" s="241"/>
      <c r="V6" s="241"/>
      <c r="W6" s="242"/>
      <c r="X6" s="240" t="s">
        <v>9</v>
      </c>
      <c r="Y6" s="241"/>
      <c r="Z6" s="241"/>
      <c r="AA6" s="241"/>
      <c r="AB6" s="241"/>
      <c r="AC6" s="242"/>
      <c r="AD6" s="223"/>
      <c r="AF6" s="257" t="s">
        <v>159</v>
      </c>
      <c r="AG6" s="257"/>
      <c r="AH6" s="257"/>
      <c r="AI6" s="257"/>
      <c r="AJ6" s="257"/>
      <c r="AK6" s="257"/>
      <c r="AL6" s="257"/>
    </row>
    <row r="7" spans="1:38" ht="16.2" thickBot="1" x14ac:dyDescent="0.35">
      <c r="A7" s="232"/>
      <c r="B7" s="237"/>
      <c r="C7" s="239"/>
      <c r="D7" s="244"/>
      <c r="E7" s="226"/>
      <c r="F7" s="246"/>
      <c r="G7" s="231"/>
      <c r="H7" s="246"/>
      <c r="I7" s="231"/>
      <c r="J7" s="244"/>
      <c r="K7" s="249"/>
      <c r="L7" s="47" t="s">
        <v>13</v>
      </c>
      <c r="M7" s="38" t="s">
        <v>34</v>
      </c>
      <c r="N7" s="53" t="s">
        <v>2</v>
      </c>
      <c r="O7" s="48" t="s">
        <v>34</v>
      </c>
      <c r="P7" s="7" t="s">
        <v>3</v>
      </c>
      <c r="Q7" s="5" t="s">
        <v>11</v>
      </c>
      <c r="R7" s="51" t="s">
        <v>10</v>
      </c>
      <c r="S7" s="48" t="s">
        <v>34</v>
      </c>
      <c r="T7" s="50" t="s">
        <v>2</v>
      </c>
      <c r="U7" s="48" t="s">
        <v>34</v>
      </c>
      <c r="V7" s="37" t="s">
        <v>3</v>
      </c>
      <c r="W7" s="6" t="s">
        <v>11</v>
      </c>
      <c r="X7" s="51" t="s">
        <v>10</v>
      </c>
      <c r="Y7" s="48" t="s">
        <v>34</v>
      </c>
      <c r="Z7" s="50" t="s">
        <v>2</v>
      </c>
      <c r="AA7" s="48" t="s">
        <v>34</v>
      </c>
      <c r="AB7" s="37" t="s">
        <v>3</v>
      </c>
      <c r="AC7" s="5" t="s">
        <v>11</v>
      </c>
      <c r="AD7" s="224"/>
      <c r="AF7" s="17" t="s">
        <v>160</v>
      </c>
      <c r="AG7" s="17" t="s">
        <v>161</v>
      </c>
      <c r="AH7" s="17" t="s">
        <v>203</v>
      </c>
      <c r="AI7" s="17" t="s">
        <v>248</v>
      </c>
      <c r="AJ7" s="17" t="s">
        <v>249</v>
      </c>
      <c r="AK7" s="17"/>
      <c r="AL7" s="17"/>
    </row>
    <row r="8" spans="1:38" x14ac:dyDescent="0.3">
      <c r="A8" s="79" t="s">
        <v>148</v>
      </c>
      <c r="B8" s="54">
        <v>4</v>
      </c>
      <c r="C8" s="11">
        <v>2</v>
      </c>
      <c r="D8" s="70">
        <v>1.25</v>
      </c>
      <c r="E8" s="32" t="s">
        <v>163</v>
      </c>
      <c r="F8" s="9">
        <v>5</v>
      </c>
      <c r="G8" s="125" t="s">
        <v>225</v>
      </c>
      <c r="H8" s="9">
        <v>2</v>
      </c>
      <c r="I8" s="125" t="s">
        <v>288</v>
      </c>
      <c r="J8" s="10">
        <v>2</v>
      </c>
      <c r="K8" s="26"/>
      <c r="L8" s="12">
        <v>0</v>
      </c>
      <c r="M8" s="36"/>
      <c r="N8" s="61"/>
      <c r="O8" s="42"/>
      <c r="P8" s="12"/>
      <c r="Q8" s="10">
        <v>2</v>
      </c>
      <c r="R8" s="188">
        <v>13</v>
      </c>
      <c r="S8" s="39"/>
      <c r="T8" s="9"/>
      <c r="U8" s="42"/>
      <c r="V8" s="12"/>
      <c r="W8" s="10">
        <v>2</v>
      </c>
      <c r="X8" s="55">
        <v>15</v>
      </c>
      <c r="Y8" s="219" t="s">
        <v>399</v>
      </c>
      <c r="Z8" s="9">
        <v>2</v>
      </c>
      <c r="AA8" s="42" t="s">
        <v>202</v>
      </c>
      <c r="AB8" s="12">
        <v>2</v>
      </c>
      <c r="AC8" s="12">
        <v>2</v>
      </c>
      <c r="AD8" s="26">
        <f t="shared" ref="AD8:AD18" si="0">MAX(Q8:Q8, W8:W8, AC8:AC8)</f>
        <v>2</v>
      </c>
      <c r="AF8" s="127"/>
      <c r="AG8" s="127"/>
      <c r="AH8" s="127"/>
      <c r="AI8" s="85">
        <v>2.25</v>
      </c>
      <c r="AJ8" s="85">
        <v>1</v>
      </c>
      <c r="AK8" s="127"/>
      <c r="AL8" s="127"/>
    </row>
    <row r="9" spans="1:38" x14ac:dyDescent="0.3">
      <c r="A9" s="86" t="s">
        <v>109</v>
      </c>
      <c r="B9" s="89">
        <v>3.75</v>
      </c>
      <c r="C9" s="25">
        <v>4</v>
      </c>
      <c r="D9" s="88">
        <v>4.75</v>
      </c>
      <c r="E9" s="117" t="s">
        <v>180</v>
      </c>
      <c r="F9" s="92">
        <v>5</v>
      </c>
      <c r="G9" s="128"/>
      <c r="H9" s="58">
        <v>5</v>
      </c>
      <c r="I9" s="72" t="s">
        <v>301</v>
      </c>
      <c r="J9" s="97">
        <v>4</v>
      </c>
      <c r="K9" s="28">
        <v>5</v>
      </c>
      <c r="L9" s="18">
        <f>(IF(SUM(B9:D9)/3 &gt;= 3, 1, 0) + COUNTIF(F9:J9,"&gt;=3")) * IF(K9 &gt; 2, 1, 0)</f>
        <v>4</v>
      </c>
      <c r="M9" s="185" t="s">
        <v>330</v>
      </c>
      <c r="N9" s="92">
        <v>2</v>
      </c>
      <c r="O9" s="185" t="s">
        <v>314</v>
      </c>
      <c r="P9" s="88">
        <v>5</v>
      </c>
      <c r="Q9" s="97">
        <v>4</v>
      </c>
      <c r="R9" s="89"/>
      <c r="S9" s="185" t="s">
        <v>381</v>
      </c>
      <c r="T9" s="58"/>
      <c r="U9" s="98"/>
      <c r="V9" s="59"/>
      <c r="W9" s="97">
        <v>5</v>
      </c>
      <c r="X9" s="89"/>
      <c r="Y9" s="43"/>
      <c r="Z9" s="58"/>
      <c r="AA9" s="98"/>
      <c r="AB9" s="59"/>
      <c r="AC9" s="59"/>
      <c r="AD9" s="90">
        <f t="shared" si="0"/>
        <v>5</v>
      </c>
      <c r="AF9" s="17"/>
      <c r="AG9" s="85"/>
      <c r="AH9" s="85"/>
      <c r="AI9" s="85"/>
      <c r="AJ9" s="85"/>
      <c r="AK9" s="85"/>
      <c r="AL9" s="85"/>
    </row>
    <row r="10" spans="1:38" x14ac:dyDescent="0.3">
      <c r="A10" s="80" t="s">
        <v>87</v>
      </c>
      <c r="B10" s="13">
        <v>3.25</v>
      </c>
      <c r="C10" s="17">
        <v>2</v>
      </c>
      <c r="D10" s="16">
        <v>3.75</v>
      </c>
      <c r="E10" s="33" t="s">
        <v>185</v>
      </c>
      <c r="F10" s="62">
        <v>2</v>
      </c>
      <c r="G10" s="72" t="s">
        <v>226</v>
      </c>
      <c r="H10" s="14">
        <v>3</v>
      </c>
      <c r="I10" s="72" t="s">
        <v>263</v>
      </c>
      <c r="J10" s="15">
        <v>2</v>
      </c>
      <c r="K10" s="28">
        <v>5</v>
      </c>
      <c r="L10" s="18">
        <f>(IF(SUM(B10:D10)/3 &gt;= 3, 1, 0) + COUNTIF(F10:J10,"&gt;=3")) * IF(K10 &gt; 2, 1, 0)</f>
        <v>2</v>
      </c>
      <c r="M10" s="185" t="s">
        <v>326</v>
      </c>
      <c r="N10" s="62">
        <v>2.75</v>
      </c>
      <c r="O10" s="185" t="s">
        <v>317</v>
      </c>
      <c r="P10" s="16">
        <v>4</v>
      </c>
      <c r="Q10" s="15">
        <v>3</v>
      </c>
      <c r="R10" s="13"/>
      <c r="S10" s="40"/>
      <c r="T10" s="14"/>
      <c r="U10" s="44"/>
      <c r="V10" s="18"/>
      <c r="W10" s="15"/>
      <c r="X10" s="13"/>
      <c r="Y10" s="46"/>
      <c r="Z10" s="14"/>
      <c r="AA10" s="46"/>
      <c r="AB10" s="18"/>
      <c r="AC10" s="18"/>
      <c r="AD10" s="28">
        <f t="shared" si="0"/>
        <v>3</v>
      </c>
      <c r="AF10" s="17">
        <v>2</v>
      </c>
      <c r="AG10" s="85">
        <v>4.75</v>
      </c>
      <c r="AH10" s="85">
        <v>2</v>
      </c>
      <c r="AI10" s="85">
        <v>2</v>
      </c>
      <c r="AJ10" s="85">
        <v>4.75</v>
      </c>
      <c r="AK10" s="85"/>
      <c r="AL10" s="85"/>
    </row>
    <row r="11" spans="1:38" s="206" customFormat="1" hidden="1" x14ac:dyDescent="0.3">
      <c r="A11" s="191" t="s">
        <v>99</v>
      </c>
      <c r="B11" s="199">
        <v>1</v>
      </c>
      <c r="C11" s="193"/>
      <c r="D11" s="194"/>
      <c r="E11" s="195" t="s">
        <v>200</v>
      </c>
      <c r="F11" s="201">
        <v>2</v>
      </c>
      <c r="G11" s="209"/>
      <c r="H11" s="196">
        <v>0</v>
      </c>
      <c r="I11" s="197"/>
      <c r="J11" s="203"/>
      <c r="K11" s="200"/>
      <c r="L11" s="198">
        <f>(IF(SUM(B11:D11)/3 &gt;= 3, 1, 0) + COUNTIF(F11:J11,"&gt;=3")) * IF(K11 &gt; 2, 1, 0)</f>
        <v>0</v>
      </c>
      <c r="M11" s="214"/>
      <c r="N11" s="201"/>
      <c r="O11" s="193"/>
      <c r="P11" s="194"/>
      <c r="Q11" s="203"/>
      <c r="R11" s="199"/>
      <c r="S11" s="204"/>
      <c r="T11" s="196"/>
      <c r="U11" s="205"/>
      <c r="V11" s="198"/>
      <c r="W11" s="203"/>
      <c r="X11" s="199"/>
      <c r="Y11" s="205"/>
      <c r="Z11" s="196"/>
      <c r="AA11" s="205"/>
      <c r="AB11" s="198"/>
      <c r="AC11" s="198"/>
      <c r="AD11" s="200">
        <f t="shared" si="0"/>
        <v>0</v>
      </c>
      <c r="AF11" s="193">
        <v>2</v>
      </c>
      <c r="AG11" s="208">
        <v>2</v>
      </c>
      <c r="AH11" s="208"/>
      <c r="AI11" s="208"/>
      <c r="AJ11" s="208"/>
      <c r="AK11" s="208"/>
      <c r="AL11" s="208"/>
    </row>
    <row r="12" spans="1:38" s="143" customFormat="1" hidden="1" x14ac:dyDescent="0.3">
      <c r="A12" s="129" t="s">
        <v>104</v>
      </c>
      <c r="B12" s="130"/>
      <c r="C12" s="131"/>
      <c r="D12" s="132"/>
      <c r="E12" s="133"/>
      <c r="F12" s="134"/>
      <c r="G12" s="135"/>
      <c r="H12" s="136">
        <v>0</v>
      </c>
      <c r="I12" s="135"/>
      <c r="J12" s="140"/>
      <c r="K12" s="138"/>
      <c r="L12" s="18">
        <f>(IF(SUM(B12:D12)/3 &gt;= 3, 1, 0) + COUNTIF(F12:J12,"&gt;=3")) * IF(K12 &gt; 2, 1, 0)</f>
        <v>0</v>
      </c>
      <c r="M12" s="139"/>
      <c r="N12" s="134"/>
      <c r="O12" s="131"/>
      <c r="P12" s="132"/>
      <c r="Q12" s="140"/>
      <c r="R12" s="130"/>
      <c r="S12" s="141"/>
      <c r="T12" s="136"/>
      <c r="U12" s="142"/>
      <c r="V12" s="137"/>
      <c r="W12" s="140"/>
      <c r="X12" s="130"/>
      <c r="Y12" s="142"/>
      <c r="Z12" s="136"/>
      <c r="AA12" s="142"/>
      <c r="AB12" s="137"/>
      <c r="AC12" s="137"/>
      <c r="AD12" s="138">
        <f t="shared" si="0"/>
        <v>0</v>
      </c>
      <c r="AF12" s="131"/>
      <c r="AG12" s="144"/>
      <c r="AH12" s="144"/>
      <c r="AI12" s="144"/>
      <c r="AJ12" s="144"/>
      <c r="AK12" s="144"/>
      <c r="AL12" s="144"/>
    </row>
    <row r="13" spans="1:38" x14ac:dyDescent="0.3">
      <c r="A13" s="80" t="s">
        <v>154</v>
      </c>
      <c r="B13" s="27">
        <v>5</v>
      </c>
      <c r="C13" s="17">
        <v>2.75</v>
      </c>
      <c r="D13" s="16">
        <v>1</v>
      </c>
      <c r="E13" s="33" t="s">
        <v>163</v>
      </c>
      <c r="F13" s="14">
        <v>5</v>
      </c>
      <c r="G13" s="72" t="s">
        <v>227</v>
      </c>
      <c r="H13" s="14">
        <v>2</v>
      </c>
      <c r="I13" s="72" t="s">
        <v>302</v>
      </c>
      <c r="J13" s="15">
        <v>2</v>
      </c>
      <c r="K13" s="28">
        <v>3.25</v>
      </c>
      <c r="L13" s="18">
        <v>0</v>
      </c>
      <c r="M13" s="77"/>
      <c r="N13" s="62"/>
      <c r="O13" s="78"/>
      <c r="P13" s="18"/>
      <c r="Q13" s="15"/>
      <c r="R13" s="186">
        <v>13.5</v>
      </c>
      <c r="S13" s="185" t="s">
        <v>382</v>
      </c>
      <c r="T13" s="14"/>
      <c r="U13" s="185" t="s">
        <v>361</v>
      </c>
      <c r="V13" s="18"/>
      <c r="W13" s="15">
        <v>2</v>
      </c>
      <c r="X13" s="13">
        <v>10.5</v>
      </c>
      <c r="Y13" s="78" t="s">
        <v>396</v>
      </c>
      <c r="Z13" s="14">
        <v>5</v>
      </c>
      <c r="AA13" s="185" t="s">
        <v>411</v>
      </c>
      <c r="AB13" s="18">
        <v>4</v>
      </c>
      <c r="AC13" s="18">
        <v>3</v>
      </c>
      <c r="AD13" s="28">
        <f t="shared" si="0"/>
        <v>3</v>
      </c>
      <c r="AF13" s="127"/>
      <c r="AG13" s="127"/>
      <c r="AH13" s="127"/>
      <c r="AI13" s="85"/>
      <c r="AJ13" s="85">
        <v>2</v>
      </c>
      <c r="AK13" s="127"/>
      <c r="AL13" s="127"/>
    </row>
    <row r="14" spans="1:38" x14ac:dyDescent="0.3">
      <c r="A14" s="80" t="s">
        <v>111</v>
      </c>
      <c r="B14" s="13">
        <v>2</v>
      </c>
      <c r="C14" s="17">
        <v>1.25</v>
      </c>
      <c r="D14" s="16">
        <v>0</v>
      </c>
      <c r="E14" s="33" t="s">
        <v>185</v>
      </c>
      <c r="F14" s="62">
        <v>2</v>
      </c>
      <c r="G14" s="56" t="s">
        <v>225</v>
      </c>
      <c r="H14" s="14">
        <v>2</v>
      </c>
      <c r="I14" s="72" t="s">
        <v>285</v>
      </c>
      <c r="J14" s="15">
        <v>2</v>
      </c>
      <c r="K14" s="28"/>
      <c r="L14" s="18">
        <f t="shared" ref="L14:L26" si="1">(IF(SUM(B14:D14)/3 &gt;= 3, 1, 0) + COUNTIF(F14:J14,"&gt;=3")) * IF(K14 &gt; 2, 1, 0)</f>
        <v>0</v>
      </c>
      <c r="M14" s="34"/>
      <c r="N14" s="62"/>
      <c r="O14" s="17"/>
      <c r="P14" s="16"/>
      <c r="Q14" s="15"/>
      <c r="R14" s="13">
        <v>0</v>
      </c>
      <c r="S14" s="40"/>
      <c r="T14" s="14"/>
      <c r="U14" s="43"/>
      <c r="V14" s="18"/>
      <c r="W14" s="15">
        <v>2</v>
      </c>
      <c r="X14" s="13"/>
      <c r="Y14" s="43"/>
      <c r="Z14" s="14"/>
      <c r="AA14" s="43"/>
      <c r="AB14" s="18"/>
      <c r="AC14" s="18"/>
      <c r="AD14" s="28">
        <f t="shared" si="0"/>
        <v>2</v>
      </c>
      <c r="AF14" s="17">
        <v>1</v>
      </c>
      <c r="AG14" s="85">
        <v>1</v>
      </c>
      <c r="AH14" s="85"/>
      <c r="AI14" s="85"/>
      <c r="AJ14" s="85"/>
      <c r="AK14" s="85"/>
      <c r="AL14" s="85"/>
    </row>
    <row r="15" spans="1:38" s="206" customFormat="1" hidden="1" x14ac:dyDescent="0.3">
      <c r="A15" s="191" t="s">
        <v>91</v>
      </c>
      <c r="B15" s="199">
        <v>0</v>
      </c>
      <c r="C15" s="193">
        <v>0</v>
      </c>
      <c r="D15" s="194"/>
      <c r="E15" s="195" t="s">
        <v>185</v>
      </c>
      <c r="F15" s="201">
        <v>2</v>
      </c>
      <c r="G15" s="209"/>
      <c r="H15" s="196">
        <v>0</v>
      </c>
      <c r="I15" s="210"/>
      <c r="J15" s="203"/>
      <c r="K15" s="200"/>
      <c r="L15" s="198">
        <f t="shared" si="1"/>
        <v>0</v>
      </c>
      <c r="M15" s="214"/>
      <c r="N15" s="201"/>
      <c r="O15" s="193"/>
      <c r="P15" s="194"/>
      <c r="Q15" s="203"/>
      <c r="R15" s="199"/>
      <c r="S15" s="204"/>
      <c r="T15" s="196"/>
      <c r="U15" s="213"/>
      <c r="V15" s="198"/>
      <c r="W15" s="203"/>
      <c r="X15" s="199"/>
      <c r="Y15" s="202"/>
      <c r="Z15" s="196"/>
      <c r="AA15" s="202"/>
      <c r="AB15" s="198"/>
      <c r="AC15" s="198"/>
      <c r="AD15" s="200">
        <f t="shared" si="0"/>
        <v>0</v>
      </c>
      <c r="AF15" s="193"/>
      <c r="AG15" s="208"/>
      <c r="AH15" s="208">
        <v>0</v>
      </c>
      <c r="AI15" s="208"/>
      <c r="AJ15" s="208"/>
      <c r="AK15" s="208"/>
      <c r="AL15" s="208"/>
    </row>
    <row r="16" spans="1:38" x14ac:dyDescent="0.3">
      <c r="A16" s="80" t="s">
        <v>145</v>
      </c>
      <c r="B16" s="27">
        <v>2</v>
      </c>
      <c r="C16" s="17">
        <v>0</v>
      </c>
      <c r="D16" s="16">
        <v>2</v>
      </c>
      <c r="E16" s="33" t="s">
        <v>168</v>
      </c>
      <c r="F16" s="14">
        <v>2</v>
      </c>
      <c r="G16" s="72" t="s">
        <v>228</v>
      </c>
      <c r="H16" s="14">
        <v>2</v>
      </c>
      <c r="I16" s="72" t="s">
        <v>273</v>
      </c>
      <c r="J16" s="15">
        <v>2</v>
      </c>
      <c r="K16" s="28">
        <v>4</v>
      </c>
      <c r="L16" s="18">
        <f t="shared" si="1"/>
        <v>0</v>
      </c>
      <c r="M16" s="34"/>
      <c r="N16" s="62"/>
      <c r="O16" s="43"/>
      <c r="P16" s="18"/>
      <c r="Q16" s="15"/>
      <c r="R16" s="186">
        <v>17</v>
      </c>
      <c r="S16" s="185" t="s">
        <v>375</v>
      </c>
      <c r="T16" s="14"/>
      <c r="U16" s="185" t="s">
        <v>360</v>
      </c>
      <c r="V16" s="18"/>
      <c r="W16" s="15">
        <v>2</v>
      </c>
      <c r="X16" s="13">
        <v>17</v>
      </c>
      <c r="Y16" s="78" t="s">
        <v>400</v>
      </c>
      <c r="Z16" s="14">
        <v>3.75</v>
      </c>
      <c r="AA16" s="185" t="s">
        <v>412</v>
      </c>
      <c r="AB16" s="18">
        <v>2.25</v>
      </c>
      <c r="AC16" s="18">
        <v>3</v>
      </c>
      <c r="AD16" s="28">
        <f t="shared" si="0"/>
        <v>3</v>
      </c>
      <c r="AF16" s="127"/>
      <c r="AG16" s="127"/>
      <c r="AH16" s="127"/>
      <c r="AI16" s="85">
        <v>3.25</v>
      </c>
      <c r="AJ16" s="85">
        <v>1</v>
      </c>
      <c r="AK16" s="127"/>
      <c r="AL16" s="127"/>
    </row>
    <row r="17" spans="1:38" x14ac:dyDescent="0.3">
      <c r="A17" s="80" t="s">
        <v>17</v>
      </c>
      <c r="B17" s="27">
        <v>5</v>
      </c>
      <c r="C17" s="17">
        <v>5</v>
      </c>
      <c r="D17" s="16">
        <v>3.75</v>
      </c>
      <c r="E17" s="33" t="s">
        <v>163</v>
      </c>
      <c r="F17" s="14">
        <v>5</v>
      </c>
      <c r="G17" s="72" t="s">
        <v>227</v>
      </c>
      <c r="H17" s="14">
        <v>4</v>
      </c>
      <c r="I17" s="72" t="s">
        <v>255</v>
      </c>
      <c r="J17" s="15">
        <v>2</v>
      </c>
      <c r="K17" s="28">
        <v>4.25</v>
      </c>
      <c r="L17" s="18">
        <f t="shared" si="1"/>
        <v>3</v>
      </c>
      <c r="M17" s="185" t="s">
        <v>336</v>
      </c>
      <c r="N17" s="62">
        <v>4</v>
      </c>
      <c r="O17" s="185" t="s">
        <v>348</v>
      </c>
      <c r="P17" s="18">
        <v>3</v>
      </c>
      <c r="Q17" s="15">
        <v>4</v>
      </c>
      <c r="R17" s="13"/>
      <c r="S17" s="40"/>
      <c r="T17" s="14"/>
      <c r="U17" s="44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4</v>
      </c>
      <c r="AF17" s="127"/>
      <c r="AG17" s="127"/>
      <c r="AH17" s="127"/>
      <c r="AI17" s="85">
        <v>2.75</v>
      </c>
      <c r="AJ17" s="85">
        <v>5</v>
      </c>
      <c r="AK17" s="127"/>
      <c r="AL17" s="127"/>
    </row>
    <row r="18" spans="1:38" x14ac:dyDescent="0.3">
      <c r="A18" s="80" t="s">
        <v>89</v>
      </c>
      <c r="B18" s="13">
        <v>4.25</v>
      </c>
      <c r="C18" s="17">
        <v>4</v>
      </c>
      <c r="D18" s="16">
        <v>4.75</v>
      </c>
      <c r="E18" s="33" t="s">
        <v>177</v>
      </c>
      <c r="F18" s="62">
        <v>2</v>
      </c>
      <c r="G18" s="72" t="s">
        <v>229</v>
      </c>
      <c r="H18" s="14">
        <v>4</v>
      </c>
      <c r="I18" s="72" t="s">
        <v>274</v>
      </c>
      <c r="J18" s="15">
        <v>2</v>
      </c>
      <c r="K18" s="28">
        <v>5</v>
      </c>
      <c r="L18" s="18">
        <f t="shared" si="1"/>
        <v>2</v>
      </c>
      <c r="M18" s="185" t="s">
        <v>324</v>
      </c>
      <c r="N18" s="62">
        <v>5</v>
      </c>
      <c r="O18" s="185" t="s">
        <v>318</v>
      </c>
      <c r="P18" s="16">
        <v>4</v>
      </c>
      <c r="Q18" s="15">
        <v>4</v>
      </c>
      <c r="R18" s="13"/>
      <c r="S18" s="40"/>
      <c r="T18" s="14"/>
      <c r="U18" s="44"/>
      <c r="V18" s="18"/>
      <c r="W18" s="15"/>
      <c r="X18" s="13"/>
      <c r="Y18" s="46"/>
      <c r="Z18" s="14"/>
      <c r="AA18" s="46"/>
      <c r="AB18" s="18"/>
      <c r="AC18" s="18"/>
      <c r="AD18" s="28">
        <f t="shared" si="0"/>
        <v>4</v>
      </c>
      <c r="AF18" s="17">
        <v>5</v>
      </c>
      <c r="AG18" s="85">
        <v>4.75</v>
      </c>
      <c r="AH18" s="85">
        <v>5</v>
      </c>
      <c r="AI18" s="85">
        <v>5</v>
      </c>
      <c r="AJ18" s="85">
        <v>4</v>
      </c>
      <c r="AK18" s="85"/>
      <c r="AL18" s="85"/>
    </row>
    <row r="19" spans="1:38" s="206" customFormat="1" hidden="1" x14ac:dyDescent="0.3">
      <c r="A19" s="191" t="s">
        <v>76</v>
      </c>
      <c r="B19" s="199">
        <v>0</v>
      </c>
      <c r="C19" s="193">
        <v>0</v>
      </c>
      <c r="D19" s="194"/>
      <c r="E19" s="195" t="s">
        <v>185</v>
      </c>
      <c r="F19" s="201">
        <v>2</v>
      </c>
      <c r="G19" s="209"/>
      <c r="H19" s="196">
        <v>2</v>
      </c>
      <c r="I19" s="197"/>
      <c r="J19" s="203"/>
      <c r="K19" s="200"/>
      <c r="L19" s="198">
        <f t="shared" si="1"/>
        <v>0</v>
      </c>
      <c r="M19" s="192"/>
      <c r="N19" s="201"/>
      <c r="O19" s="193"/>
      <c r="P19" s="194"/>
      <c r="Q19" s="203"/>
      <c r="R19" s="199"/>
      <c r="S19" s="204"/>
      <c r="T19" s="196"/>
      <c r="U19" s="213"/>
      <c r="V19" s="198"/>
      <c r="W19" s="203"/>
      <c r="X19" s="199"/>
      <c r="Y19" s="202"/>
      <c r="Z19" s="196"/>
      <c r="AA19" s="202"/>
      <c r="AB19" s="198"/>
      <c r="AC19" s="198"/>
      <c r="AD19" s="200">
        <v>0</v>
      </c>
      <c r="AF19" s="193"/>
      <c r="AG19" s="208"/>
      <c r="AH19" s="208">
        <v>1</v>
      </c>
      <c r="AI19" s="208">
        <v>0</v>
      </c>
      <c r="AJ19" s="208"/>
      <c r="AK19" s="208"/>
      <c r="AL19" s="208"/>
    </row>
    <row r="20" spans="1:38" x14ac:dyDescent="0.3">
      <c r="A20" s="80" t="s">
        <v>94</v>
      </c>
      <c r="B20" s="13">
        <v>5</v>
      </c>
      <c r="C20" s="17">
        <v>2</v>
      </c>
      <c r="D20" s="16" t="s">
        <v>389</v>
      </c>
      <c r="E20" s="33" t="s">
        <v>188</v>
      </c>
      <c r="F20" s="62">
        <v>2</v>
      </c>
      <c r="G20" s="72" t="s">
        <v>225</v>
      </c>
      <c r="H20" s="14">
        <v>2</v>
      </c>
      <c r="I20" s="72" t="s">
        <v>256</v>
      </c>
      <c r="J20" s="15">
        <v>2</v>
      </c>
      <c r="K20" s="28">
        <v>3.25</v>
      </c>
      <c r="L20" s="18">
        <f t="shared" si="1"/>
        <v>0</v>
      </c>
      <c r="M20" s="74"/>
      <c r="N20" s="62"/>
      <c r="O20" s="83"/>
      <c r="P20" s="16"/>
      <c r="Q20" s="15"/>
      <c r="R20" s="13">
        <v>8.5</v>
      </c>
      <c r="S20" s="40"/>
      <c r="T20" s="14"/>
      <c r="U20" s="43"/>
      <c r="V20" s="18"/>
      <c r="W20" s="15">
        <v>2</v>
      </c>
      <c r="X20" s="13">
        <v>8.5</v>
      </c>
      <c r="Y20" s="78" t="s">
        <v>401</v>
      </c>
      <c r="Z20" s="14">
        <v>2</v>
      </c>
      <c r="AA20" s="185" t="s">
        <v>407</v>
      </c>
      <c r="AB20" s="18">
        <v>2</v>
      </c>
      <c r="AC20" s="18">
        <v>2</v>
      </c>
      <c r="AD20" s="28">
        <f t="shared" ref="AD20:AD26" si="2">MAX(Q20:Q20, W20:W20, AC20:AC20)</f>
        <v>2</v>
      </c>
      <c r="AF20" s="17"/>
      <c r="AG20" s="85">
        <v>2.75</v>
      </c>
      <c r="AH20" s="85">
        <v>2</v>
      </c>
      <c r="AI20" s="85"/>
      <c r="AJ20" s="85">
        <v>1</v>
      </c>
      <c r="AK20" s="85"/>
      <c r="AL20" s="85"/>
    </row>
    <row r="21" spans="1:38" x14ac:dyDescent="0.3">
      <c r="A21" s="80" t="s">
        <v>85</v>
      </c>
      <c r="B21" s="13">
        <v>2.75</v>
      </c>
      <c r="C21" s="17">
        <v>3.25</v>
      </c>
      <c r="D21" s="16">
        <v>2.25</v>
      </c>
      <c r="E21" s="33" t="s">
        <v>177</v>
      </c>
      <c r="F21" s="62">
        <v>2</v>
      </c>
      <c r="G21" s="72" t="s">
        <v>228</v>
      </c>
      <c r="H21" s="14">
        <v>2</v>
      </c>
      <c r="I21" s="72" t="s">
        <v>275</v>
      </c>
      <c r="J21" s="15">
        <v>2</v>
      </c>
      <c r="K21" s="28">
        <v>3</v>
      </c>
      <c r="L21" s="18">
        <f t="shared" si="1"/>
        <v>0</v>
      </c>
      <c r="M21" s="34"/>
      <c r="N21" s="62"/>
      <c r="O21" s="17"/>
      <c r="P21" s="16"/>
      <c r="Q21" s="15"/>
      <c r="R21" s="186">
        <v>14</v>
      </c>
      <c r="S21" s="185" t="s">
        <v>383</v>
      </c>
      <c r="T21" s="14"/>
      <c r="U21" s="185" t="s">
        <v>358</v>
      </c>
      <c r="V21" s="18"/>
      <c r="W21" s="15">
        <v>2</v>
      </c>
      <c r="X21" s="13">
        <v>18.5</v>
      </c>
      <c r="Y21" s="78" t="s">
        <v>402</v>
      </c>
      <c r="Z21" s="14">
        <v>2</v>
      </c>
      <c r="AA21" s="185" t="s">
        <v>407</v>
      </c>
      <c r="AB21" s="18">
        <v>2</v>
      </c>
      <c r="AC21" s="18">
        <v>2</v>
      </c>
      <c r="AD21" s="28">
        <f t="shared" si="2"/>
        <v>2</v>
      </c>
      <c r="AF21" s="17">
        <v>2.25</v>
      </c>
      <c r="AG21" s="85">
        <v>3</v>
      </c>
      <c r="AH21" s="85">
        <v>3</v>
      </c>
      <c r="AI21" s="85">
        <v>4</v>
      </c>
      <c r="AJ21" s="85">
        <v>2</v>
      </c>
      <c r="AK21" s="85"/>
      <c r="AL21" s="85"/>
    </row>
    <row r="22" spans="1:38" x14ac:dyDescent="0.3">
      <c r="A22" s="80" t="s">
        <v>90</v>
      </c>
      <c r="B22" s="13">
        <v>1</v>
      </c>
      <c r="C22" s="17">
        <v>1.25</v>
      </c>
      <c r="D22" s="16">
        <v>0</v>
      </c>
      <c r="E22" s="33" t="s">
        <v>184</v>
      </c>
      <c r="F22" s="62">
        <v>2</v>
      </c>
      <c r="G22" s="60" t="s">
        <v>231</v>
      </c>
      <c r="H22" s="14">
        <v>2</v>
      </c>
      <c r="I22" s="72" t="s">
        <v>285</v>
      </c>
      <c r="J22" s="15">
        <v>2</v>
      </c>
      <c r="K22" s="28"/>
      <c r="L22" s="18">
        <f t="shared" si="1"/>
        <v>0</v>
      </c>
      <c r="M22" s="74"/>
      <c r="N22" s="62"/>
      <c r="O22" s="83"/>
      <c r="P22" s="16"/>
      <c r="Q22" s="15"/>
      <c r="R22" s="13">
        <v>0</v>
      </c>
      <c r="S22" s="40"/>
      <c r="T22" s="14"/>
      <c r="U22" s="43"/>
      <c r="V22" s="18"/>
      <c r="W22" s="15">
        <v>2</v>
      </c>
      <c r="X22" s="13"/>
      <c r="Y22" s="43"/>
      <c r="Z22" s="14"/>
      <c r="AA22" s="43"/>
      <c r="AB22" s="18"/>
      <c r="AC22" s="18"/>
      <c r="AD22" s="28">
        <f t="shared" si="2"/>
        <v>2</v>
      </c>
      <c r="AF22" s="17"/>
      <c r="AG22" s="85">
        <v>4.75</v>
      </c>
      <c r="AH22" s="85">
        <v>1</v>
      </c>
      <c r="AI22" s="85"/>
      <c r="AJ22" s="85">
        <v>0</v>
      </c>
      <c r="AK22" s="85"/>
      <c r="AL22" s="85"/>
    </row>
    <row r="23" spans="1:38" s="143" customFormat="1" hidden="1" x14ac:dyDescent="0.3">
      <c r="A23" s="129" t="s">
        <v>108</v>
      </c>
      <c r="B23" s="130">
        <v>0</v>
      </c>
      <c r="C23" s="131">
        <v>0</v>
      </c>
      <c r="D23" s="132"/>
      <c r="E23" s="133" t="s">
        <v>185</v>
      </c>
      <c r="F23" s="134">
        <v>2</v>
      </c>
      <c r="G23" s="135"/>
      <c r="H23" s="136">
        <v>0</v>
      </c>
      <c r="I23" s="169"/>
      <c r="J23" s="140"/>
      <c r="K23" s="138"/>
      <c r="L23" s="18">
        <f t="shared" si="1"/>
        <v>0</v>
      </c>
      <c r="M23" s="139"/>
      <c r="N23" s="134"/>
      <c r="O23" s="131"/>
      <c r="P23" s="132"/>
      <c r="Q23" s="140"/>
      <c r="R23" s="130"/>
      <c r="S23" s="141"/>
      <c r="T23" s="136"/>
      <c r="U23" s="170"/>
      <c r="V23" s="137"/>
      <c r="W23" s="140"/>
      <c r="X23" s="130"/>
      <c r="Y23" s="171"/>
      <c r="Z23" s="136"/>
      <c r="AA23" s="171"/>
      <c r="AB23" s="137"/>
      <c r="AC23" s="137"/>
      <c r="AD23" s="138">
        <f t="shared" si="2"/>
        <v>0</v>
      </c>
      <c r="AF23" s="131"/>
      <c r="AG23" s="144">
        <v>0</v>
      </c>
      <c r="AH23" s="144">
        <v>1</v>
      </c>
      <c r="AI23" s="144">
        <v>0</v>
      </c>
      <c r="AJ23" s="144"/>
      <c r="AK23" s="144"/>
      <c r="AL23" s="144"/>
    </row>
    <row r="24" spans="1:38" s="143" customFormat="1" hidden="1" x14ac:dyDescent="0.3">
      <c r="A24" s="129" t="s">
        <v>86</v>
      </c>
      <c r="B24" s="130"/>
      <c r="C24" s="131"/>
      <c r="D24" s="132"/>
      <c r="E24" s="145"/>
      <c r="F24" s="134"/>
      <c r="G24" s="146"/>
      <c r="H24" s="136">
        <v>0</v>
      </c>
      <c r="I24" s="147"/>
      <c r="J24" s="140"/>
      <c r="K24" s="138"/>
      <c r="L24" s="18">
        <f t="shared" si="1"/>
        <v>0</v>
      </c>
      <c r="M24" s="148"/>
      <c r="N24" s="134"/>
      <c r="O24" s="149"/>
      <c r="P24" s="132"/>
      <c r="Q24" s="140"/>
      <c r="R24" s="130"/>
      <c r="S24" s="141"/>
      <c r="T24" s="136"/>
      <c r="U24" s="142"/>
      <c r="V24" s="137"/>
      <c r="W24" s="140"/>
      <c r="X24" s="130"/>
      <c r="Y24" s="142"/>
      <c r="Z24" s="136"/>
      <c r="AA24" s="142"/>
      <c r="AB24" s="137"/>
      <c r="AC24" s="137"/>
      <c r="AD24" s="138">
        <f t="shared" si="2"/>
        <v>0</v>
      </c>
      <c r="AF24" s="131"/>
      <c r="AG24" s="144"/>
      <c r="AH24" s="144"/>
      <c r="AI24" s="144"/>
      <c r="AJ24" s="144"/>
      <c r="AK24" s="144"/>
      <c r="AL24" s="144"/>
    </row>
    <row r="25" spans="1:38" x14ac:dyDescent="0.3">
      <c r="A25" s="80" t="s">
        <v>110</v>
      </c>
      <c r="B25" s="13">
        <v>5</v>
      </c>
      <c r="C25" s="17">
        <v>3.25</v>
      </c>
      <c r="D25" s="16">
        <v>1</v>
      </c>
      <c r="E25" s="33" t="s">
        <v>180</v>
      </c>
      <c r="F25" s="62">
        <v>5</v>
      </c>
      <c r="G25" s="72" t="s">
        <v>230</v>
      </c>
      <c r="H25" s="14">
        <v>3</v>
      </c>
      <c r="I25" s="72" t="s">
        <v>303</v>
      </c>
      <c r="J25" s="15">
        <v>3</v>
      </c>
      <c r="K25" s="28">
        <v>3</v>
      </c>
      <c r="L25" s="18">
        <f t="shared" si="1"/>
        <v>4</v>
      </c>
      <c r="M25" s="185" t="s">
        <v>331</v>
      </c>
      <c r="N25" s="62">
        <v>2</v>
      </c>
      <c r="O25" s="185" t="s">
        <v>353</v>
      </c>
      <c r="P25" s="16">
        <v>3</v>
      </c>
      <c r="Q25" s="15">
        <v>3</v>
      </c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2"/>
        <v>3</v>
      </c>
      <c r="AF25" s="17"/>
      <c r="AG25" s="85"/>
      <c r="AH25" s="85"/>
      <c r="AI25" s="85"/>
      <c r="AJ25" s="85"/>
      <c r="AK25" s="85"/>
      <c r="AL25" s="85"/>
    </row>
    <row r="26" spans="1:38" x14ac:dyDescent="0.3">
      <c r="A26" s="80" t="s">
        <v>84</v>
      </c>
      <c r="B26" s="13">
        <v>0</v>
      </c>
      <c r="C26" s="17">
        <v>1.25</v>
      </c>
      <c r="D26" s="16">
        <v>0</v>
      </c>
      <c r="E26" s="33" t="s">
        <v>201</v>
      </c>
      <c r="F26" s="62">
        <v>2</v>
      </c>
      <c r="G26" s="72" t="s">
        <v>232</v>
      </c>
      <c r="H26" s="14">
        <v>2</v>
      </c>
      <c r="I26" s="72"/>
      <c r="J26" s="15"/>
      <c r="K26" s="28"/>
      <c r="L26" s="18">
        <f t="shared" si="1"/>
        <v>0</v>
      </c>
      <c r="M26" s="34"/>
      <c r="N26" s="62"/>
      <c r="O26" s="17"/>
      <c r="P26" s="16"/>
      <c r="Q26" s="15"/>
      <c r="R26" s="13"/>
      <c r="S26" s="40"/>
      <c r="T26" s="14"/>
      <c r="U26" s="43"/>
      <c r="V26" s="18"/>
      <c r="W26" s="15"/>
      <c r="X26" s="13"/>
      <c r="Y26" s="43"/>
      <c r="Z26" s="14"/>
      <c r="AA26" s="43"/>
      <c r="AB26" s="18"/>
      <c r="AC26" s="18"/>
      <c r="AD26" s="28">
        <f t="shared" si="2"/>
        <v>0</v>
      </c>
      <c r="AF26" s="17"/>
      <c r="AG26" s="85">
        <v>1</v>
      </c>
      <c r="AH26" s="85"/>
      <c r="AI26" s="85"/>
      <c r="AJ26" s="85">
        <v>0</v>
      </c>
      <c r="AK26" s="85"/>
      <c r="AL26" s="85"/>
    </row>
    <row r="27" spans="1:38" s="143" customFormat="1" hidden="1" x14ac:dyDescent="0.3">
      <c r="A27" s="129" t="s">
        <v>96</v>
      </c>
      <c r="B27" s="130">
        <v>5</v>
      </c>
      <c r="C27" s="131">
        <v>2</v>
      </c>
      <c r="D27" s="132"/>
      <c r="E27" s="133" t="s">
        <v>193</v>
      </c>
      <c r="F27" s="134">
        <v>2</v>
      </c>
      <c r="G27" s="146"/>
      <c r="H27" s="136">
        <v>0</v>
      </c>
      <c r="I27" s="147"/>
      <c r="J27" s="140"/>
      <c r="K27" s="138"/>
      <c r="L27" s="18">
        <f t="shared" ref="L27:L38" si="3">(IF(SUM(B27:D27)/3 &gt;= 3, 1, 0) + COUNTIF(F27:J27,"&gt;=3")) * IF(K27 &gt; 2, 1, 0)</f>
        <v>0</v>
      </c>
      <c r="M27" s="139"/>
      <c r="N27" s="134"/>
      <c r="O27" s="149"/>
      <c r="P27" s="132"/>
      <c r="Q27" s="140"/>
      <c r="R27" s="130"/>
      <c r="S27" s="141"/>
      <c r="T27" s="136"/>
      <c r="U27" s="142"/>
      <c r="V27" s="137"/>
      <c r="W27" s="140"/>
      <c r="X27" s="130"/>
      <c r="Y27" s="142"/>
      <c r="Z27" s="136"/>
      <c r="AA27" s="142"/>
      <c r="AB27" s="137"/>
      <c r="AC27" s="137"/>
      <c r="AD27" s="138">
        <f t="shared" ref="AD27:AD46" si="4">MAX(Q27:Q27, W27:W27, AC27:AC27)</f>
        <v>0</v>
      </c>
      <c r="AF27" s="131">
        <v>5</v>
      </c>
      <c r="AG27" s="144">
        <v>5</v>
      </c>
      <c r="AH27" s="144">
        <v>4</v>
      </c>
      <c r="AI27" s="144"/>
      <c r="AJ27" s="144"/>
      <c r="AK27" s="144"/>
      <c r="AL27" s="144"/>
    </row>
    <row r="28" spans="1:38" s="206" customFormat="1" hidden="1" x14ac:dyDescent="0.3">
      <c r="A28" s="191" t="s">
        <v>149</v>
      </c>
      <c r="B28" s="192">
        <v>2</v>
      </c>
      <c r="C28" s="193">
        <v>2</v>
      </c>
      <c r="D28" s="194"/>
      <c r="E28" s="195" t="s">
        <v>169</v>
      </c>
      <c r="F28" s="196">
        <v>2</v>
      </c>
      <c r="G28" s="197"/>
      <c r="H28" s="196"/>
      <c r="I28" s="197"/>
      <c r="J28" s="203"/>
      <c r="K28" s="200"/>
      <c r="L28" s="198">
        <f t="shared" si="3"/>
        <v>0</v>
      </c>
      <c r="M28" s="195"/>
      <c r="N28" s="201"/>
      <c r="O28" s="202"/>
      <c r="P28" s="198"/>
      <c r="Q28" s="203"/>
      <c r="R28" s="199"/>
      <c r="S28" s="204"/>
      <c r="T28" s="196"/>
      <c r="U28" s="205"/>
      <c r="V28" s="198"/>
      <c r="W28" s="203"/>
      <c r="X28" s="199"/>
      <c r="Y28" s="202"/>
      <c r="Z28" s="196"/>
      <c r="AA28" s="202"/>
      <c r="AB28" s="198"/>
      <c r="AC28" s="198"/>
      <c r="AD28" s="200">
        <f t="shared" si="4"/>
        <v>0</v>
      </c>
      <c r="AF28" s="207"/>
      <c r="AG28" s="207"/>
      <c r="AH28" s="207"/>
      <c r="AI28" s="208">
        <v>0</v>
      </c>
      <c r="AJ28" s="208">
        <v>0</v>
      </c>
      <c r="AK28" s="207"/>
      <c r="AL28" s="207"/>
    </row>
    <row r="29" spans="1:38" x14ac:dyDescent="0.3">
      <c r="A29" s="80" t="s">
        <v>142</v>
      </c>
      <c r="B29" s="27">
        <v>2</v>
      </c>
      <c r="C29" s="17"/>
      <c r="D29" s="16">
        <v>1.25</v>
      </c>
      <c r="E29" s="33" t="s">
        <v>170</v>
      </c>
      <c r="F29" s="14">
        <v>2</v>
      </c>
      <c r="G29" s="72" t="s">
        <v>233</v>
      </c>
      <c r="H29" s="14">
        <v>2</v>
      </c>
      <c r="I29" s="72" t="s">
        <v>250</v>
      </c>
      <c r="J29" s="15">
        <v>2</v>
      </c>
      <c r="K29" s="28"/>
      <c r="L29" s="18">
        <f t="shared" si="3"/>
        <v>0</v>
      </c>
      <c r="M29" s="34"/>
      <c r="N29" s="62"/>
      <c r="O29" s="43"/>
      <c r="P29" s="18"/>
      <c r="Q29" s="15"/>
      <c r="R29" s="186">
        <v>11.5</v>
      </c>
      <c r="S29" s="40"/>
      <c r="T29" s="14"/>
      <c r="U29" s="43"/>
      <c r="V29" s="18"/>
      <c r="W29" s="15">
        <v>2</v>
      </c>
      <c r="X29" s="13"/>
      <c r="Y29" s="43"/>
      <c r="Z29" s="14"/>
      <c r="AA29" s="43"/>
      <c r="AB29" s="18"/>
      <c r="AC29" s="18"/>
      <c r="AD29" s="28">
        <f t="shared" si="4"/>
        <v>2</v>
      </c>
      <c r="AF29" s="127"/>
      <c r="AG29" s="127"/>
      <c r="AH29" s="127"/>
      <c r="AI29" s="85">
        <v>1</v>
      </c>
      <c r="AJ29" s="85">
        <v>1.75</v>
      </c>
      <c r="AK29" s="127"/>
      <c r="AL29" s="127"/>
    </row>
    <row r="30" spans="1:38" x14ac:dyDescent="0.3">
      <c r="A30" s="80" t="s">
        <v>98</v>
      </c>
      <c r="B30" s="13">
        <v>5</v>
      </c>
      <c r="C30" s="17">
        <v>5</v>
      </c>
      <c r="D30" s="16">
        <v>5</v>
      </c>
      <c r="E30" s="33" t="s">
        <v>180</v>
      </c>
      <c r="F30" s="62">
        <v>5</v>
      </c>
      <c r="G30" s="56"/>
      <c r="H30" s="14">
        <v>5</v>
      </c>
      <c r="I30" s="72" t="s">
        <v>276</v>
      </c>
      <c r="J30" s="15">
        <v>4</v>
      </c>
      <c r="K30" s="28">
        <v>5</v>
      </c>
      <c r="L30" s="18">
        <f t="shared" si="3"/>
        <v>4</v>
      </c>
      <c r="M30" s="34"/>
      <c r="N30" s="62"/>
      <c r="O30" s="17"/>
      <c r="P30" s="16"/>
      <c r="Q30" s="15">
        <v>5</v>
      </c>
      <c r="R30" s="13"/>
      <c r="S30" s="40"/>
      <c r="T30" s="14"/>
      <c r="U30" s="43"/>
      <c r="V30" s="18"/>
      <c r="W30" s="15"/>
      <c r="X30" s="13"/>
      <c r="Y30" s="43"/>
      <c r="Z30" s="14"/>
      <c r="AA30" s="43"/>
      <c r="AB30" s="18"/>
      <c r="AC30" s="18"/>
      <c r="AD30" s="28">
        <f t="shared" si="4"/>
        <v>5</v>
      </c>
      <c r="AF30" s="17">
        <v>5</v>
      </c>
      <c r="AG30" s="85">
        <v>5</v>
      </c>
      <c r="AH30" s="85">
        <v>4.25</v>
      </c>
      <c r="AI30" s="85">
        <v>5</v>
      </c>
      <c r="AJ30" s="85">
        <v>4.25</v>
      </c>
      <c r="AK30" s="85"/>
      <c r="AL30" s="85"/>
    </row>
    <row r="31" spans="1:38" x14ac:dyDescent="0.3">
      <c r="A31" s="80" t="s">
        <v>103</v>
      </c>
      <c r="B31" s="13">
        <v>5</v>
      </c>
      <c r="C31" s="17">
        <v>3</v>
      </c>
      <c r="D31" s="16">
        <v>2</v>
      </c>
      <c r="E31" s="33" t="s">
        <v>183</v>
      </c>
      <c r="F31" s="62">
        <v>2</v>
      </c>
      <c r="G31" s="72" t="s">
        <v>234</v>
      </c>
      <c r="H31" s="14">
        <v>4</v>
      </c>
      <c r="I31" s="72" t="s">
        <v>304</v>
      </c>
      <c r="J31" s="15">
        <v>2</v>
      </c>
      <c r="K31" s="28">
        <v>3.25</v>
      </c>
      <c r="L31" s="18">
        <f t="shared" si="3"/>
        <v>2</v>
      </c>
      <c r="M31" s="185" t="s">
        <v>332</v>
      </c>
      <c r="N31" s="62">
        <v>2</v>
      </c>
      <c r="O31" s="185" t="s">
        <v>319</v>
      </c>
      <c r="P31" s="16">
        <v>3</v>
      </c>
      <c r="Q31" s="15">
        <v>2</v>
      </c>
      <c r="R31" s="13"/>
      <c r="S31" s="185" t="s">
        <v>376</v>
      </c>
      <c r="T31" s="14"/>
      <c r="U31" s="185" t="s">
        <v>363</v>
      </c>
      <c r="V31" s="18"/>
      <c r="W31" s="15">
        <v>3</v>
      </c>
      <c r="X31" s="13"/>
      <c r="Y31" s="43"/>
      <c r="Z31" s="14"/>
      <c r="AA31" s="46"/>
      <c r="AB31" s="18"/>
      <c r="AC31" s="18"/>
      <c r="AD31" s="28">
        <f t="shared" si="4"/>
        <v>3</v>
      </c>
      <c r="AF31" s="17">
        <v>5</v>
      </c>
      <c r="AG31" s="85">
        <v>4.25</v>
      </c>
      <c r="AH31" s="85">
        <v>4.75</v>
      </c>
      <c r="AI31" s="85">
        <v>5</v>
      </c>
      <c r="AJ31" s="85">
        <v>4</v>
      </c>
      <c r="AK31" s="85"/>
      <c r="AL31" s="85"/>
    </row>
    <row r="32" spans="1:38" x14ac:dyDescent="0.3">
      <c r="A32" s="80" t="s">
        <v>106</v>
      </c>
      <c r="B32" s="13">
        <v>0</v>
      </c>
      <c r="C32" s="17">
        <v>1.25</v>
      </c>
      <c r="D32" s="16">
        <v>0</v>
      </c>
      <c r="E32" s="33" t="s">
        <v>185</v>
      </c>
      <c r="F32" s="62">
        <v>2</v>
      </c>
      <c r="G32" s="72" t="s">
        <v>228</v>
      </c>
      <c r="H32" s="14">
        <v>2</v>
      </c>
      <c r="I32" s="72" t="s">
        <v>277</v>
      </c>
      <c r="J32" s="15">
        <v>2</v>
      </c>
      <c r="K32" s="28"/>
      <c r="L32" s="18">
        <f t="shared" si="3"/>
        <v>0</v>
      </c>
      <c r="M32" s="34"/>
      <c r="N32" s="62"/>
      <c r="O32" s="17"/>
      <c r="P32" s="16"/>
      <c r="Q32" s="15"/>
      <c r="R32" s="13">
        <v>0</v>
      </c>
      <c r="S32" s="40"/>
      <c r="T32" s="14"/>
      <c r="U32" s="43"/>
      <c r="V32" s="18"/>
      <c r="W32" s="15">
        <v>2</v>
      </c>
      <c r="X32" s="13"/>
      <c r="Y32" s="43"/>
      <c r="Z32" s="14"/>
      <c r="AA32" s="43"/>
      <c r="AB32" s="18"/>
      <c r="AC32" s="18"/>
      <c r="AD32" s="28">
        <f t="shared" si="4"/>
        <v>2</v>
      </c>
      <c r="AF32" s="17">
        <v>1.25</v>
      </c>
      <c r="AG32" s="85">
        <v>0</v>
      </c>
      <c r="AH32" s="85">
        <v>2</v>
      </c>
      <c r="AI32" s="85">
        <v>2</v>
      </c>
      <c r="AJ32" s="85">
        <v>0</v>
      </c>
      <c r="AK32" s="85"/>
      <c r="AL32" s="85"/>
    </row>
    <row r="33" spans="1:38" x14ac:dyDescent="0.3">
      <c r="A33" s="80" t="s">
        <v>100</v>
      </c>
      <c r="B33" s="13">
        <v>4.75</v>
      </c>
      <c r="C33" s="17">
        <v>3</v>
      </c>
      <c r="D33" s="16">
        <v>3</v>
      </c>
      <c r="E33" s="33" t="s">
        <v>191</v>
      </c>
      <c r="F33" s="62">
        <v>2</v>
      </c>
      <c r="G33" s="72" t="s">
        <v>235</v>
      </c>
      <c r="H33" s="14">
        <v>2</v>
      </c>
      <c r="I33" s="72" t="s">
        <v>305</v>
      </c>
      <c r="J33" s="15">
        <v>4</v>
      </c>
      <c r="K33" s="28">
        <v>4</v>
      </c>
      <c r="L33" s="18">
        <f t="shared" si="3"/>
        <v>2</v>
      </c>
      <c r="M33" s="185" t="s">
        <v>325</v>
      </c>
      <c r="N33" s="62">
        <v>4</v>
      </c>
      <c r="O33" s="185" t="s">
        <v>315</v>
      </c>
      <c r="P33" s="16">
        <v>4</v>
      </c>
      <c r="Q33" s="15">
        <v>4</v>
      </c>
      <c r="R33" s="13"/>
      <c r="S33" s="40"/>
      <c r="T33" s="14"/>
      <c r="U33" s="43"/>
      <c r="V33" s="18"/>
      <c r="W33" s="15"/>
      <c r="X33" s="13"/>
      <c r="Y33" s="43"/>
      <c r="Z33" s="14"/>
      <c r="AA33" s="43"/>
      <c r="AB33" s="18"/>
      <c r="AC33" s="18"/>
      <c r="AD33" s="28">
        <f t="shared" si="4"/>
        <v>4</v>
      </c>
      <c r="AF33" s="17">
        <v>5</v>
      </c>
      <c r="AG33" s="85">
        <v>4.75</v>
      </c>
      <c r="AH33" s="85">
        <v>4.25</v>
      </c>
      <c r="AI33" s="85">
        <v>3</v>
      </c>
      <c r="AJ33" s="85"/>
      <c r="AK33" s="85"/>
      <c r="AL33" s="85"/>
    </row>
    <row r="34" spans="1:38" x14ac:dyDescent="0.3">
      <c r="A34" s="80" t="s">
        <v>92</v>
      </c>
      <c r="B34" s="13">
        <v>3.75</v>
      </c>
      <c r="C34" s="17">
        <v>5</v>
      </c>
      <c r="D34" s="16">
        <v>3</v>
      </c>
      <c r="E34" s="33" t="s">
        <v>180</v>
      </c>
      <c r="F34" s="62">
        <v>5</v>
      </c>
      <c r="G34" s="72" t="s">
        <v>236</v>
      </c>
      <c r="H34" s="14">
        <v>4</v>
      </c>
      <c r="I34" s="72" t="s">
        <v>306</v>
      </c>
      <c r="J34" s="15">
        <v>3</v>
      </c>
      <c r="K34" s="28">
        <v>4.75</v>
      </c>
      <c r="L34" s="18">
        <f t="shared" si="3"/>
        <v>4</v>
      </c>
      <c r="M34" s="185" t="s">
        <v>324</v>
      </c>
      <c r="N34" s="62">
        <v>5</v>
      </c>
      <c r="O34" s="185" t="s">
        <v>319</v>
      </c>
      <c r="P34" s="16">
        <v>3</v>
      </c>
      <c r="Q34" s="15">
        <v>4</v>
      </c>
      <c r="R34" s="13"/>
      <c r="S34" s="40"/>
      <c r="T34" s="14"/>
      <c r="U34" s="43"/>
      <c r="V34" s="18"/>
      <c r="W34" s="15"/>
      <c r="X34" s="13"/>
      <c r="Y34" s="43"/>
      <c r="Z34" s="14"/>
      <c r="AA34" s="43"/>
      <c r="AB34" s="18"/>
      <c r="AC34" s="18"/>
      <c r="AD34" s="28">
        <f t="shared" si="4"/>
        <v>4</v>
      </c>
      <c r="AF34" s="17"/>
      <c r="AG34" s="85"/>
      <c r="AH34" s="85"/>
      <c r="AI34" s="85"/>
      <c r="AJ34" s="85"/>
      <c r="AK34" s="85"/>
      <c r="AL34" s="85"/>
    </row>
    <row r="35" spans="1:38" x14ac:dyDescent="0.3">
      <c r="A35" s="80" t="s">
        <v>155</v>
      </c>
      <c r="B35" s="27">
        <v>4</v>
      </c>
      <c r="C35" s="17">
        <v>2</v>
      </c>
      <c r="D35" s="16">
        <v>1</v>
      </c>
      <c r="E35" s="33" t="s">
        <v>164</v>
      </c>
      <c r="F35" s="14">
        <v>2</v>
      </c>
      <c r="G35" s="72" t="s">
        <v>237</v>
      </c>
      <c r="H35" s="14">
        <v>2</v>
      </c>
      <c r="I35" s="72" t="s">
        <v>307</v>
      </c>
      <c r="J35" s="15">
        <v>2</v>
      </c>
      <c r="K35" s="28">
        <v>3</v>
      </c>
      <c r="L35" s="18">
        <f t="shared" si="3"/>
        <v>0</v>
      </c>
      <c r="M35" s="77"/>
      <c r="N35" s="62"/>
      <c r="O35" s="78"/>
      <c r="P35" s="18"/>
      <c r="Q35" s="15"/>
      <c r="R35" s="13">
        <v>6.5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4"/>
        <v>2</v>
      </c>
      <c r="AF35" s="127"/>
      <c r="AG35" s="127"/>
      <c r="AH35" s="127"/>
      <c r="AI35" s="85">
        <v>2</v>
      </c>
      <c r="AJ35" s="85">
        <v>0</v>
      </c>
      <c r="AK35" s="127"/>
      <c r="AL35" s="127"/>
    </row>
    <row r="36" spans="1:38" s="143" customFormat="1" hidden="1" x14ac:dyDescent="0.3">
      <c r="A36" s="129" t="s">
        <v>88</v>
      </c>
      <c r="B36" s="130">
        <v>1</v>
      </c>
      <c r="C36" s="131">
        <v>1</v>
      </c>
      <c r="D36" s="132"/>
      <c r="E36" s="133" t="s">
        <v>185</v>
      </c>
      <c r="F36" s="134">
        <v>2</v>
      </c>
      <c r="G36" s="146"/>
      <c r="H36" s="136">
        <v>0</v>
      </c>
      <c r="I36" s="147"/>
      <c r="J36" s="140"/>
      <c r="K36" s="138"/>
      <c r="L36" s="18">
        <f t="shared" si="3"/>
        <v>0</v>
      </c>
      <c r="M36" s="148"/>
      <c r="N36" s="134"/>
      <c r="O36" s="149"/>
      <c r="P36" s="132"/>
      <c r="Q36" s="140"/>
      <c r="R36" s="130"/>
      <c r="S36" s="141"/>
      <c r="T36" s="136"/>
      <c r="U36" s="142"/>
      <c r="V36" s="137"/>
      <c r="W36" s="140"/>
      <c r="X36" s="130"/>
      <c r="Y36" s="142"/>
      <c r="Z36" s="136"/>
      <c r="AA36" s="142"/>
      <c r="AB36" s="137"/>
      <c r="AC36" s="137"/>
      <c r="AD36" s="138">
        <f t="shared" si="4"/>
        <v>0</v>
      </c>
      <c r="AF36" s="131"/>
      <c r="AG36" s="144">
        <v>1</v>
      </c>
      <c r="AH36" s="144">
        <v>1</v>
      </c>
      <c r="AI36" s="144"/>
      <c r="AJ36" s="144"/>
      <c r="AK36" s="144"/>
      <c r="AL36" s="144"/>
    </row>
    <row r="37" spans="1:38" s="206" customFormat="1" hidden="1" x14ac:dyDescent="0.3">
      <c r="A37" s="191" t="s">
        <v>36</v>
      </c>
      <c r="B37" s="199">
        <v>3</v>
      </c>
      <c r="C37" s="193" t="s">
        <v>202</v>
      </c>
      <c r="D37" s="194"/>
      <c r="E37" s="195" t="s">
        <v>177</v>
      </c>
      <c r="F37" s="201">
        <v>2</v>
      </c>
      <c r="G37" s="209"/>
      <c r="H37" s="196">
        <v>0</v>
      </c>
      <c r="I37" s="210"/>
      <c r="J37" s="203"/>
      <c r="K37" s="200"/>
      <c r="L37" s="198">
        <f t="shared" si="3"/>
        <v>0</v>
      </c>
      <c r="M37" s="211"/>
      <c r="N37" s="201"/>
      <c r="O37" s="212"/>
      <c r="P37" s="194"/>
      <c r="Q37" s="203"/>
      <c r="R37" s="199"/>
      <c r="S37" s="204"/>
      <c r="T37" s="196"/>
      <c r="U37" s="213"/>
      <c r="V37" s="198"/>
      <c r="W37" s="203"/>
      <c r="X37" s="199"/>
      <c r="Y37" s="202"/>
      <c r="Z37" s="196"/>
      <c r="AA37" s="202"/>
      <c r="AB37" s="198"/>
      <c r="AC37" s="198"/>
      <c r="AD37" s="200">
        <f t="shared" si="4"/>
        <v>0</v>
      </c>
      <c r="AF37" s="193"/>
      <c r="AG37" s="208"/>
      <c r="AH37" s="208"/>
      <c r="AI37" s="208"/>
      <c r="AJ37" s="208"/>
      <c r="AK37" s="208"/>
      <c r="AL37" s="208"/>
    </row>
    <row r="38" spans="1:38" x14ac:dyDescent="0.3">
      <c r="A38" s="80" t="s">
        <v>97</v>
      </c>
      <c r="B38" s="13">
        <v>2.25</v>
      </c>
      <c r="C38" s="17">
        <v>2</v>
      </c>
      <c r="D38" s="16">
        <v>1</v>
      </c>
      <c r="E38" s="33" t="s">
        <v>182</v>
      </c>
      <c r="F38" s="62">
        <v>2</v>
      </c>
      <c r="G38" s="60" t="s">
        <v>231</v>
      </c>
      <c r="H38" s="14">
        <v>2</v>
      </c>
      <c r="I38" s="72" t="s">
        <v>307</v>
      </c>
      <c r="J38" s="15">
        <v>2</v>
      </c>
      <c r="K38" s="28">
        <v>2</v>
      </c>
      <c r="L38" s="18">
        <f t="shared" si="3"/>
        <v>0</v>
      </c>
      <c r="M38" s="34"/>
      <c r="N38" s="62"/>
      <c r="O38" s="83"/>
      <c r="P38" s="16"/>
      <c r="Q38" s="15"/>
      <c r="R38" s="13">
        <v>5</v>
      </c>
      <c r="S38" s="40"/>
      <c r="T38" s="14"/>
      <c r="U38" s="44"/>
      <c r="V38" s="18"/>
      <c r="W38" s="15">
        <v>2</v>
      </c>
      <c r="X38" s="13"/>
      <c r="Y38" s="43"/>
      <c r="Z38" s="14"/>
      <c r="AA38" s="43"/>
      <c r="AB38" s="18"/>
      <c r="AC38" s="18"/>
      <c r="AD38" s="28">
        <f t="shared" si="4"/>
        <v>2</v>
      </c>
      <c r="AF38" s="17">
        <v>4.75</v>
      </c>
      <c r="AG38" s="85">
        <v>4.25</v>
      </c>
      <c r="AH38" s="85"/>
      <c r="AI38" s="85">
        <v>0</v>
      </c>
      <c r="AJ38" s="85">
        <v>1</v>
      </c>
      <c r="AK38" s="85"/>
      <c r="AL38" s="85"/>
    </row>
    <row r="39" spans="1:38" x14ac:dyDescent="0.3">
      <c r="A39" s="80" t="s">
        <v>105</v>
      </c>
      <c r="B39" s="13">
        <v>4.75</v>
      </c>
      <c r="C39" s="17">
        <v>3</v>
      </c>
      <c r="D39" s="16">
        <v>2.25</v>
      </c>
      <c r="E39" s="33" t="s">
        <v>184</v>
      </c>
      <c r="F39" s="62">
        <v>2</v>
      </c>
      <c r="G39" s="72" t="s">
        <v>235</v>
      </c>
      <c r="H39" s="14">
        <v>2</v>
      </c>
      <c r="I39" s="72" t="s">
        <v>308</v>
      </c>
      <c r="J39" s="15">
        <v>2</v>
      </c>
      <c r="K39" s="28">
        <v>4</v>
      </c>
      <c r="L39" s="18">
        <v>0</v>
      </c>
      <c r="M39" s="34"/>
      <c r="N39" s="62"/>
      <c r="O39" s="17"/>
      <c r="P39" s="16"/>
      <c r="Q39" s="15"/>
      <c r="R39" s="186">
        <v>15</v>
      </c>
      <c r="S39" s="185" t="s">
        <v>384</v>
      </c>
      <c r="T39" s="14"/>
      <c r="U39" s="185" t="s">
        <v>358</v>
      </c>
      <c r="V39" s="18"/>
      <c r="W39" s="15">
        <v>3</v>
      </c>
      <c r="X39" s="13"/>
      <c r="Y39" s="43"/>
      <c r="Z39" s="14"/>
      <c r="AA39" s="43"/>
      <c r="AB39" s="18"/>
      <c r="AC39" s="18"/>
      <c r="AD39" s="28">
        <f t="shared" si="4"/>
        <v>3</v>
      </c>
      <c r="AF39" s="17">
        <v>4</v>
      </c>
      <c r="AG39" s="85">
        <v>5</v>
      </c>
      <c r="AH39" s="85">
        <v>1</v>
      </c>
      <c r="AI39" s="85">
        <v>2.75</v>
      </c>
      <c r="AJ39" s="85">
        <v>2.25</v>
      </c>
      <c r="AK39" s="85"/>
      <c r="AL39" s="85"/>
    </row>
    <row r="40" spans="1:38" s="143" customFormat="1" hidden="1" x14ac:dyDescent="0.3">
      <c r="A40" s="129" t="s">
        <v>107</v>
      </c>
      <c r="B40" s="150">
        <v>1</v>
      </c>
      <c r="C40" s="131">
        <v>0</v>
      </c>
      <c r="D40" s="132"/>
      <c r="E40" s="145"/>
      <c r="F40" s="136">
        <v>2</v>
      </c>
      <c r="G40" s="146"/>
      <c r="H40" s="136">
        <v>0</v>
      </c>
      <c r="I40" s="147"/>
      <c r="J40" s="140"/>
      <c r="K40" s="138"/>
      <c r="L40" s="18">
        <f>(IF(SUM(B40:D40)/3 &gt;= 3, 1, 0) + COUNTIF(F40:J40,"&gt;=3")) * IF(K40 &gt; 2, 1, 0)</f>
        <v>0</v>
      </c>
      <c r="M40" s="139"/>
      <c r="N40" s="134"/>
      <c r="O40" s="151"/>
      <c r="P40" s="137"/>
      <c r="Q40" s="140"/>
      <c r="R40" s="130"/>
      <c r="S40" s="141"/>
      <c r="T40" s="136"/>
      <c r="U40" s="142"/>
      <c r="V40" s="137"/>
      <c r="W40" s="140"/>
      <c r="X40" s="130"/>
      <c r="Y40" s="142"/>
      <c r="Z40" s="136"/>
      <c r="AA40" s="142"/>
      <c r="AB40" s="137"/>
      <c r="AC40" s="137"/>
      <c r="AD40" s="138">
        <f t="shared" si="4"/>
        <v>0</v>
      </c>
      <c r="AF40" s="131"/>
      <c r="AG40" s="144"/>
      <c r="AH40" s="144"/>
      <c r="AI40" s="144"/>
      <c r="AJ40" s="144"/>
      <c r="AK40" s="144"/>
      <c r="AL40" s="144"/>
    </row>
    <row r="41" spans="1:38" x14ac:dyDescent="0.3">
      <c r="A41" s="80" t="s">
        <v>37</v>
      </c>
      <c r="B41" s="13">
        <v>5</v>
      </c>
      <c r="C41" s="17">
        <v>2</v>
      </c>
      <c r="D41" s="16">
        <v>2.25</v>
      </c>
      <c r="E41" s="33" t="s">
        <v>175</v>
      </c>
      <c r="F41" s="62">
        <v>2</v>
      </c>
      <c r="G41" s="72" t="s">
        <v>238</v>
      </c>
      <c r="H41" s="14">
        <v>2</v>
      </c>
      <c r="I41" s="72" t="s">
        <v>267</v>
      </c>
      <c r="J41" s="15">
        <v>2</v>
      </c>
      <c r="K41" s="28">
        <v>3</v>
      </c>
      <c r="L41" s="18">
        <v>2</v>
      </c>
      <c r="M41" s="34"/>
      <c r="N41" s="62"/>
      <c r="O41" s="185" t="s">
        <v>354</v>
      </c>
      <c r="P41" s="16">
        <v>2</v>
      </c>
      <c r="Q41" s="15">
        <v>2</v>
      </c>
      <c r="R41" s="13"/>
      <c r="S41" s="185" t="s">
        <v>373</v>
      </c>
      <c r="T41" s="14"/>
      <c r="U41" s="185" t="s">
        <v>364</v>
      </c>
      <c r="V41" s="18"/>
      <c r="W41" s="15">
        <v>2</v>
      </c>
      <c r="X41" s="13"/>
      <c r="Y41" s="43"/>
      <c r="Z41" s="14"/>
      <c r="AA41" s="43"/>
      <c r="AB41" s="18"/>
      <c r="AC41" s="18"/>
      <c r="AD41" s="28">
        <f t="shared" si="4"/>
        <v>2</v>
      </c>
      <c r="AF41" s="127"/>
      <c r="AG41" s="127"/>
      <c r="AH41" s="127"/>
      <c r="AI41" s="85">
        <v>2.75</v>
      </c>
      <c r="AJ41" s="85">
        <v>2.75</v>
      </c>
      <c r="AK41" s="127"/>
      <c r="AL41" s="127"/>
    </row>
    <row r="42" spans="1:38" s="143" customFormat="1" hidden="1" x14ac:dyDescent="0.3">
      <c r="A42" s="129" t="s">
        <v>25</v>
      </c>
      <c r="B42" s="130">
        <v>2</v>
      </c>
      <c r="C42" s="131">
        <v>0</v>
      </c>
      <c r="D42" s="132"/>
      <c r="E42" s="133" t="s">
        <v>179</v>
      </c>
      <c r="F42" s="134">
        <v>2</v>
      </c>
      <c r="G42" s="146"/>
      <c r="H42" s="136">
        <v>0</v>
      </c>
      <c r="I42" s="147"/>
      <c r="J42" s="140"/>
      <c r="K42" s="138"/>
      <c r="L42" s="18">
        <f>(IF(SUM(B42:D42)/3 &gt;= 3, 1, 0) + COUNTIF(F42:J42,"&gt;=3")) * IF(K42 &gt; 2, 1, 0)</f>
        <v>0</v>
      </c>
      <c r="M42" s="148"/>
      <c r="N42" s="134"/>
      <c r="O42" s="149"/>
      <c r="P42" s="132"/>
      <c r="Q42" s="140"/>
      <c r="R42" s="130"/>
      <c r="S42" s="141"/>
      <c r="T42" s="136"/>
      <c r="U42" s="142"/>
      <c r="V42" s="137"/>
      <c r="W42" s="140"/>
      <c r="X42" s="130"/>
      <c r="Y42" s="142"/>
      <c r="Z42" s="136"/>
      <c r="AA42" s="142"/>
      <c r="AB42" s="137"/>
      <c r="AC42" s="137"/>
      <c r="AD42" s="138">
        <f t="shared" si="4"/>
        <v>0</v>
      </c>
      <c r="AF42" s="131">
        <v>2</v>
      </c>
      <c r="AG42" s="144">
        <v>2.25</v>
      </c>
      <c r="AH42" s="144">
        <v>0</v>
      </c>
      <c r="AI42" s="144"/>
      <c r="AJ42" s="144"/>
      <c r="AK42" s="144"/>
      <c r="AL42" s="144"/>
    </row>
    <row r="43" spans="1:38" s="206" customFormat="1" hidden="1" x14ac:dyDescent="0.3">
      <c r="A43" s="191" t="s">
        <v>93</v>
      </c>
      <c r="B43" s="199">
        <v>3.75</v>
      </c>
      <c r="C43" s="193">
        <v>2</v>
      </c>
      <c r="D43" s="194"/>
      <c r="E43" s="195" t="s">
        <v>185</v>
      </c>
      <c r="F43" s="201">
        <v>2</v>
      </c>
      <c r="G43" s="210" t="s">
        <v>225</v>
      </c>
      <c r="H43" s="196">
        <v>2</v>
      </c>
      <c r="I43" s="210"/>
      <c r="J43" s="203"/>
      <c r="K43" s="200"/>
      <c r="L43" s="198">
        <f>(IF(SUM(B43:D43)/3 &gt;= 3, 1, 0) + COUNTIF(F43:J43,"&gt;=3")) * IF(K43 &gt; 2, 1, 0)</f>
        <v>0</v>
      </c>
      <c r="M43" s="211"/>
      <c r="N43" s="201"/>
      <c r="O43" s="212"/>
      <c r="P43" s="194"/>
      <c r="Q43" s="203"/>
      <c r="R43" s="199"/>
      <c r="S43" s="204"/>
      <c r="T43" s="196"/>
      <c r="U43" s="205"/>
      <c r="V43" s="198"/>
      <c r="W43" s="203"/>
      <c r="X43" s="199"/>
      <c r="Y43" s="205"/>
      <c r="Z43" s="196"/>
      <c r="AA43" s="205"/>
      <c r="AB43" s="198"/>
      <c r="AC43" s="198"/>
      <c r="AD43" s="200">
        <f t="shared" si="4"/>
        <v>0</v>
      </c>
      <c r="AF43" s="193">
        <v>3.75</v>
      </c>
      <c r="AG43" s="208">
        <v>3.75</v>
      </c>
      <c r="AH43" s="208">
        <v>5</v>
      </c>
      <c r="AI43" s="208">
        <v>1</v>
      </c>
      <c r="AJ43" s="208">
        <v>0</v>
      </c>
      <c r="AK43" s="208"/>
      <c r="AL43" s="208"/>
    </row>
    <row r="44" spans="1:38" s="206" customFormat="1" hidden="1" x14ac:dyDescent="0.3">
      <c r="A44" s="191" t="s">
        <v>102</v>
      </c>
      <c r="B44" s="199">
        <v>3</v>
      </c>
      <c r="C44" s="193" t="s">
        <v>202</v>
      </c>
      <c r="D44" s="194"/>
      <c r="E44" s="195" t="s">
        <v>180</v>
      </c>
      <c r="F44" s="201">
        <v>5</v>
      </c>
      <c r="G44" s="209"/>
      <c r="H44" s="196">
        <v>0</v>
      </c>
      <c r="I44" s="210"/>
      <c r="J44" s="203"/>
      <c r="K44" s="200"/>
      <c r="L44" s="198">
        <v>0</v>
      </c>
      <c r="M44" s="214"/>
      <c r="N44" s="201"/>
      <c r="O44" s="193"/>
      <c r="P44" s="194"/>
      <c r="Q44" s="203"/>
      <c r="R44" s="199"/>
      <c r="S44" s="204"/>
      <c r="T44" s="196"/>
      <c r="U44" s="205"/>
      <c r="V44" s="198"/>
      <c r="W44" s="203"/>
      <c r="X44" s="199"/>
      <c r="Y44" s="205"/>
      <c r="Z44" s="196"/>
      <c r="AA44" s="205"/>
      <c r="AB44" s="198"/>
      <c r="AC44" s="198"/>
      <c r="AD44" s="200">
        <f t="shared" si="4"/>
        <v>0</v>
      </c>
      <c r="AF44" s="193">
        <v>3.75</v>
      </c>
      <c r="AG44" s="208">
        <v>5</v>
      </c>
      <c r="AH44" s="208">
        <v>3</v>
      </c>
      <c r="AI44" s="208"/>
      <c r="AJ44" s="208"/>
      <c r="AK44" s="208"/>
      <c r="AL44" s="208"/>
    </row>
    <row r="45" spans="1:38" ht="15" thickBot="1" x14ac:dyDescent="0.35">
      <c r="A45" s="80" t="s">
        <v>95</v>
      </c>
      <c r="B45" s="13">
        <v>5</v>
      </c>
      <c r="C45" s="17">
        <v>5</v>
      </c>
      <c r="D45" s="16">
        <v>4</v>
      </c>
      <c r="E45" s="33" t="s">
        <v>177</v>
      </c>
      <c r="F45" s="62">
        <v>2</v>
      </c>
      <c r="G45" s="72" t="s">
        <v>239</v>
      </c>
      <c r="H45" s="14">
        <v>4</v>
      </c>
      <c r="I45" s="72" t="s">
        <v>260</v>
      </c>
      <c r="J45" s="15">
        <v>5</v>
      </c>
      <c r="K45" s="28">
        <v>3.75</v>
      </c>
      <c r="L45" s="18">
        <f>(IF(SUM(B45:D45)/3 &gt;= 3, 1, 0) + COUNTIF(F45:J45,"&gt;=3")) * IF(K45 &gt; 2, 1, 0)</f>
        <v>3</v>
      </c>
      <c r="M45" s="185" t="s">
        <v>325</v>
      </c>
      <c r="N45" s="62">
        <v>4</v>
      </c>
      <c r="O45" s="185" t="s">
        <v>340</v>
      </c>
      <c r="P45" s="16">
        <v>2</v>
      </c>
      <c r="Q45" s="15">
        <v>4</v>
      </c>
      <c r="R45" s="13"/>
      <c r="S45" s="185" t="s">
        <v>385</v>
      </c>
      <c r="T45" s="14"/>
      <c r="U45" s="185" t="s">
        <v>360</v>
      </c>
      <c r="V45" s="18"/>
      <c r="W45" s="15">
        <v>2</v>
      </c>
      <c r="X45" s="13"/>
      <c r="Y45" s="43"/>
      <c r="Z45" s="14"/>
      <c r="AA45" s="43"/>
      <c r="AB45" s="18"/>
      <c r="AC45" s="18"/>
      <c r="AD45" s="28">
        <f t="shared" si="4"/>
        <v>4</v>
      </c>
      <c r="AF45" s="17"/>
      <c r="AG45" s="85">
        <v>4.75</v>
      </c>
      <c r="AH45" s="85">
        <v>5</v>
      </c>
      <c r="AI45" s="85">
        <v>4.75</v>
      </c>
      <c r="AJ45" s="85">
        <v>5</v>
      </c>
      <c r="AK45" s="85"/>
      <c r="AL45" s="85"/>
    </row>
    <row r="46" spans="1:38" s="143" customFormat="1" ht="15" hidden="1" thickBot="1" x14ac:dyDescent="0.35">
      <c r="A46" s="152" t="s">
        <v>101</v>
      </c>
      <c r="B46" s="153"/>
      <c r="C46" s="154"/>
      <c r="D46" s="155"/>
      <c r="E46" s="156"/>
      <c r="F46" s="157"/>
      <c r="G46" s="158"/>
      <c r="H46" s="159">
        <v>0</v>
      </c>
      <c r="I46" s="160"/>
      <c r="J46" s="165"/>
      <c r="K46" s="162"/>
      <c r="L46" s="161" t="e">
        <f>(IF(SUM(B46:D46)/3 &gt;= 3, 1, 0) + COUNTIF(F46:J46,"&gt;=3")) * IF(AND(K46 &gt; 2,#REF! &gt; 2), 1, 0)</f>
        <v>#REF!</v>
      </c>
      <c r="M46" s="163"/>
      <c r="N46" s="157"/>
      <c r="O46" s="164"/>
      <c r="P46" s="155"/>
      <c r="Q46" s="165"/>
      <c r="R46" s="153"/>
      <c r="S46" s="166"/>
      <c r="T46" s="159"/>
      <c r="U46" s="167"/>
      <c r="V46" s="161"/>
      <c r="W46" s="165"/>
      <c r="X46" s="153"/>
      <c r="Y46" s="168"/>
      <c r="Z46" s="159"/>
      <c r="AA46" s="168"/>
      <c r="AB46" s="161"/>
      <c r="AC46" s="161"/>
      <c r="AD46" s="162">
        <f t="shared" si="4"/>
        <v>0</v>
      </c>
      <c r="AF46" s="131"/>
      <c r="AG46" s="144"/>
      <c r="AH46" s="144"/>
      <c r="AI46" s="144"/>
      <c r="AJ46" s="144"/>
      <c r="AK46" s="144"/>
      <c r="AL46" s="144"/>
    </row>
    <row r="47" spans="1:38" ht="15.6" x14ac:dyDescent="0.3">
      <c r="A47" s="8" t="s">
        <v>158</v>
      </c>
      <c r="B47" s="1">
        <f>COUNTIF(B8:B46, "&gt;2.5")</f>
        <v>21</v>
      </c>
      <c r="C47" s="2">
        <f>COUNTIF(C8:C46, "&gt;2.5")</f>
        <v>12</v>
      </c>
      <c r="D47" s="2">
        <f>COUNTIF(D8:D46, "&gt;2.5")</f>
        <v>8</v>
      </c>
      <c r="E47" s="1"/>
      <c r="F47" s="2">
        <f>COUNTIF(F8:F46, "&gt;2.5")</f>
        <v>8</v>
      </c>
      <c r="G47" s="2"/>
      <c r="H47" s="2">
        <f>COUNTIF(H8:H46, "&gt;2.5")</f>
        <v>9</v>
      </c>
      <c r="I47" s="2"/>
      <c r="J47" s="2">
        <f>COUNTIF(J8:J46, "&gt;2.5")</f>
        <v>6</v>
      </c>
      <c r="K47" s="4">
        <f>COUNTIF(K8:K46, "&gt;2.5")</f>
        <v>17</v>
      </c>
      <c r="L47" s="3">
        <f>COUNTIF(L8:L46, "&gt;1")</f>
        <v>11</v>
      </c>
      <c r="M47" s="1"/>
      <c r="N47" s="2">
        <f>COUNTIF(N8:N46, "&gt;2.5")</f>
        <v>6</v>
      </c>
      <c r="O47" s="2"/>
      <c r="P47" s="3">
        <f>COUNTIF(P8:P46, "&gt;2.5")</f>
        <v>8</v>
      </c>
      <c r="Q47" s="2">
        <f>COUNTIF(Q8:Q46, "&gt;2.5")</f>
        <v>9</v>
      </c>
      <c r="R47" s="1">
        <f>COUNTIF(R8:R46, "&gt;8")</f>
        <v>7</v>
      </c>
      <c r="S47" s="2"/>
      <c r="T47" s="2">
        <f>COUNTIF(T8:T46, "&gt;2.5")</f>
        <v>0</v>
      </c>
      <c r="U47" s="2"/>
      <c r="V47" s="2">
        <f>COUNTIF(V8:V46, "&gt;2.5")</f>
        <v>0</v>
      </c>
      <c r="W47" s="4">
        <f>COUNTIF(W8:W46, "&gt;2.5")</f>
        <v>3</v>
      </c>
      <c r="X47" s="1">
        <f>COUNTIF(X8:X46, "&gt;2.5")</f>
        <v>5</v>
      </c>
      <c r="Y47" s="2"/>
      <c r="Z47" s="2">
        <f>COUNTIF(Z8:Z46, "&gt;2.5")</f>
        <v>2</v>
      </c>
      <c r="AA47" s="2"/>
      <c r="AB47" s="2">
        <f>COUNTIF(AB8:AB46, "&gt;2.5")</f>
        <v>1</v>
      </c>
      <c r="AC47" s="4">
        <f>COUNTIF(AC8:AC46, "&gt;2.5")</f>
        <v>2</v>
      </c>
      <c r="AD47" s="4">
        <f>COUNTIF(AD8:AD46, "&gt;2.5")</f>
        <v>13</v>
      </c>
    </row>
  </sheetData>
  <sortState ref="A8:AL46">
    <sortCondition ref="A8"/>
  </sortState>
  <mergeCells count="21"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J6:J7"/>
    <mergeCell ref="AF6:AL6"/>
    <mergeCell ref="B2:AD2"/>
    <mergeCell ref="B3:AD3"/>
    <mergeCell ref="AD5:AD7"/>
    <mergeCell ref="E6:E7"/>
    <mergeCell ref="E5:J5"/>
    <mergeCell ref="G6:G7"/>
    <mergeCell ref="I6:I7"/>
    <mergeCell ref="K5:K7"/>
  </mergeCells>
  <conditionalFormatting sqref="F9:F12 H9:H12 J9:K12 N9:N12 P9:Q12 T9:T12 V9:W12 Z9:Z12 AB9:AD12 AB14:AD15 Z14:Z15 V14:W15 T14:T15 P14:Q15 N14:N15 J14:K15 H14:H15 F14:F15 AB18:AD27 Z18:Z27 V18:W27 T18:T27 P18:Q27 N18:N27 J18:K27 H18:H27 F18:F27 F36:F39 H36:H39 J36:K39 N36:N39 P36:Q39 T36:T39 V36:W39 Z36:Z39 AB36:AD39 AB41:AD46 Z41:Z46 V41:W46 T41:T46 P41:Q46 N41:N46 J41:K46 H41:H46 F41:F46 F30:F34 H30:H34 N30:N34 P30:Q34 T30:T34 V30:W34 Z30:Z34 AB30:AD34 J30:K34">
    <cfRule type="colorScale" priority="7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AF9:AH12 B9:D12 B14:D15 AF14:AH15 B18:D27 AF27:AH27 AF36:AI39 B36:D39 B41:D46 AF43:AI46 AF30:AI34 B30:D34 AF41:AH42 AF19:AI26 AF18:AH18 AK14:AL15 AK9:AL12 AI8:AI18 AK30:AL34 AK41:AL46 AK36:AL39 AK18:AL27 AJ8:AJ26 AI27:AJ46">
    <cfRule type="colorScale" priority="7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46">
    <cfRule type="iconSet" priority="265">
      <iconSet iconSet="3Symbols" showValue="0">
        <cfvo type="percent" val="0"/>
        <cfvo type="num" val="1"/>
        <cfvo type="num" val="2"/>
      </iconSet>
    </cfRule>
  </conditionalFormatting>
  <conditionalFormatting sqref="B8:D8">
    <cfRule type="colorScale" priority="2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8:AD8 Z8 V8:W8 T8 N8 J8:K8 H8 F8 P8:Q8">
    <cfRule type="colorScale" priority="2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45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AB13:AD13 Z13 V13:W13 T13 N13 J13:K13 H13 F13 P13:Q13">
    <cfRule type="colorScale" priority="2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3:D13">
    <cfRule type="colorScale" priority="2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16:Q16 F16 H16 J16:K16 N16 T16 V16:W16 Z16 AB16:AD16">
    <cfRule type="colorScale" priority="20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6:D16">
    <cfRule type="colorScale" priority="19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17:AD17 Z17 V17:W17 T17 N17 J17:K17 H17 F17 P17:Q17">
    <cfRule type="colorScale" priority="1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7:D17">
    <cfRule type="colorScale" priority="1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9:AD29 Z29 V29:W29 T29 N29 J29:K29 H29 F29 P29:Q29">
    <cfRule type="colorScale" priority="1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9:D29">
    <cfRule type="colorScale" priority="1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35:Q35 F35 H35 J35:K35 N35 T35 V35:W35 Z35 AB35:AD35">
    <cfRule type="colorScale" priority="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35:D35">
    <cfRule type="colorScale" priority="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40:AD40 Z40 V40:W40 T40 N40 J40:K40 H40 F40 P40:Q40">
    <cfRule type="colorScale" priority="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0:D40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8:AD29 Z28:Z29 V28:W29 T28:T29 N28:N29 J28:K29 H28:H29 F28:F29 P28:Q29">
    <cfRule type="colorScale" priority="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8:D29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65"/>
  <sheetViews>
    <sheetView tabSelected="1" topLeftCell="A19" zoomScaleNormal="100" workbookViewId="0">
      <pane xSplit="1" topLeftCell="B1" activePane="topRight" state="frozen"/>
      <selection pane="topRight" activeCell="F34" sqref="F34"/>
    </sheetView>
  </sheetViews>
  <sheetFormatPr defaultColWidth="9.109375" defaultRowHeight="14.4" x14ac:dyDescent="0.3"/>
  <cols>
    <col min="1" max="1" width="34" bestFit="1" customWidth="1"/>
    <col min="2" max="4" width="9.33203125" customWidth="1"/>
    <col min="5" max="5" width="15" customWidth="1"/>
    <col min="6" max="6" width="9.33203125" customWidth="1"/>
    <col min="7" max="7" width="15" customWidth="1"/>
    <col min="8" max="8" width="9.33203125" customWidth="1"/>
    <col min="9" max="9" width="17" bestFit="1" customWidth="1"/>
    <col min="10" max="10" width="9.33203125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4" bestFit="1" customWidth="1"/>
    <col min="20" max="20" width="9.33203125" customWidth="1"/>
    <col min="21" max="21" width="14" bestFit="1" customWidth="1"/>
    <col min="22" max="23" width="9.33203125" customWidth="1"/>
    <col min="24" max="24" width="7.88671875" customWidth="1"/>
    <col min="25" max="25" width="14" bestFit="1" customWidth="1"/>
    <col min="26" max="26" width="9.33203125" customWidth="1"/>
    <col min="27" max="27" width="14" bestFit="1" customWidth="1"/>
    <col min="28" max="30" width="9.33203125" customWidth="1"/>
  </cols>
  <sheetData>
    <row r="2" spans="1:30" ht="18" x14ac:dyDescent="0.3">
      <c r="B2" s="221" t="s">
        <v>112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</row>
    <row r="3" spans="1:30" ht="18" x14ac:dyDescent="0.3">
      <c r="B3" s="221" t="s">
        <v>114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</row>
    <row r="4" spans="1:30" ht="15" thickBot="1" x14ac:dyDescent="0.35"/>
    <row r="5" spans="1:30" ht="16.2" thickBot="1" x14ac:dyDescent="0.35">
      <c r="A5" s="222" t="s">
        <v>0</v>
      </c>
      <c r="B5" s="233" t="s">
        <v>1</v>
      </c>
      <c r="C5" s="234"/>
      <c r="D5" s="235"/>
      <c r="E5" s="263" t="s">
        <v>5</v>
      </c>
      <c r="F5" s="264"/>
      <c r="G5" s="264"/>
      <c r="H5" s="264"/>
      <c r="I5" s="264"/>
      <c r="J5" s="265"/>
      <c r="K5" s="247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2" t="s">
        <v>11</v>
      </c>
    </row>
    <row r="6" spans="1:30" ht="16.2" thickBot="1" x14ac:dyDescent="0.35">
      <c r="A6" s="223"/>
      <c r="B6" s="236" t="s">
        <v>2</v>
      </c>
      <c r="C6" s="238" t="s">
        <v>3</v>
      </c>
      <c r="D6" s="243" t="s">
        <v>4</v>
      </c>
      <c r="E6" s="250" t="s">
        <v>34</v>
      </c>
      <c r="F6" s="245" t="s">
        <v>2</v>
      </c>
      <c r="G6" s="230" t="s">
        <v>34</v>
      </c>
      <c r="H6" s="245" t="s">
        <v>3</v>
      </c>
      <c r="I6" s="230" t="s">
        <v>34</v>
      </c>
      <c r="J6" s="243" t="s">
        <v>4</v>
      </c>
      <c r="K6" s="248"/>
      <c r="L6" s="240" t="s">
        <v>7</v>
      </c>
      <c r="M6" s="241"/>
      <c r="N6" s="241"/>
      <c r="O6" s="241"/>
      <c r="P6" s="241"/>
      <c r="Q6" s="242"/>
      <c r="R6" s="240" t="s">
        <v>8</v>
      </c>
      <c r="S6" s="241"/>
      <c r="T6" s="241"/>
      <c r="U6" s="241"/>
      <c r="V6" s="241"/>
      <c r="W6" s="242"/>
      <c r="X6" s="240" t="s">
        <v>9</v>
      </c>
      <c r="Y6" s="241"/>
      <c r="Z6" s="241"/>
      <c r="AA6" s="241"/>
      <c r="AB6" s="241"/>
      <c r="AC6" s="242"/>
      <c r="AD6" s="223"/>
    </row>
    <row r="7" spans="1:30" ht="16.2" thickBot="1" x14ac:dyDescent="0.35">
      <c r="A7" s="223"/>
      <c r="B7" s="259"/>
      <c r="C7" s="260"/>
      <c r="D7" s="261"/>
      <c r="E7" s="226"/>
      <c r="F7" s="262"/>
      <c r="G7" s="231"/>
      <c r="H7" s="262"/>
      <c r="I7" s="266"/>
      <c r="J7" s="261"/>
      <c r="K7" s="249"/>
      <c r="L7" s="100" t="s">
        <v>13</v>
      </c>
      <c r="M7" s="84" t="s">
        <v>34</v>
      </c>
      <c r="N7" s="101" t="s">
        <v>2</v>
      </c>
      <c r="O7" s="102" t="s">
        <v>34</v>
      </c>
      <c r="P7" s="103" t="s">
        <v>3</v>
      </c>
      <c r="Q7" s="104" t="s">
        <v>11</v>
      </c>
      <c r="R7" s="105" t="s">
        <v>10</v>
      </c>
      <c r="S7" s="106" t="s">
        <v>34</v>
      </c>
      <c r="T7" s="107" t="s">
        <v>2</v>
      </c>
      <c r="U7" s="106" t="s">
        <v>34</v>
      </c>
      <c r="V7" s="108" t="s">
        <v>3</v>
      </c>
      <c r="W7" s="109" t="s">
        <v>11</v>
      </c>
      <c r="X7" s="105" t="s">
        <v>10</v>
      </c>
      <c r="Y7" s="106" t="s">
        <v>34</v>
      </c>
      <c r="Z7" s="107" t="s">
        <v>2</v>
      </c>
      <c r="AA7" s="106" t="s">
        <v>34</v>
      </c>
      <c r="AB7" s="108" t="s">
        <v>3</v>
      </c>
      <c r="AC7" s="104" t="s">
        <v>11</v>
      </c>
      <c r="AD7" s="258"/>
    </row>
    <row r="8" spans="1:30" ht="15" thickBot="1" x14ac:dyDescent="0.35">
      <c r="A8" s="79" t="s">
        <v>129</v>
      </c>
      <c r="B8" s="54">
        <v>1</v>
      </c>
      <c r="C8" s="11" t="s">
        <v>202</v>
      </c>
      <c r="D8" s="183" t="s">
        <v>202</v>
      </c>
      <c r="E8" s="32" t="s">
        <v>162</v>
      </c>
      <c r="F8" s="9">
        <v>2</v>
      </c>
      <c r="G8" s="125" t="s">
        <v>240</v>
      </c>
      <c r="H8" s="9">
        <v>2</v>
      </c>
      <c r="I8" s="71"/>
      <c r="J8" s="12"/>
      <c r="K8" s="55">
        <v>3</v>
      </c>
      <c r="L8" s="26">
        <f>(IF(SUM(B8:D8)/3 &gt;= 3, 1, 0) + COUNTIF(F8:J8,"&gt;=3")) * IF(K8 &gt; 2, 1, 0)</f>
        <v>0</v>
      </c>
      <c r="M8" s="36"/>
      <c r="N8" s="61"/>
      <c r="O8" s="42"/>
      <c r="P8" s="12"/>
      <c r="Q8" s="10"/>
      <c r="R8" s="55"/>
      <c r="S8" s="39"/>
      <c r="T8" s="9"/>
      <c r="U8" s="42"/>
      <c r="V8" s="12"/>
      <c r="W8" s="10"/>
      <c r="X8" s="55"/>
      <c r="Y8" s="42"/>
      <c r="Z8" s="9"/>
      <c r="AA8" s="42"/>
      <c r="AB8" s="12"/>
      <c r="AC8" s="12"/>
      <c r="AD8" s="26">
        <f t="shared" ref="AD8:AD43" si="0">MAX(Q8:Q8, W8:W8, AC8:AC8)</f>
        <v>0</v>
      </c>
    </row>
    <row r="9" spans="1:30" ht="15" thickBot="1" x14ac:dyDescent="0.35">
      <c r="A9" s="80" t="s">
        <v>137</v>
      </c>
      <c r="B9" s="27">
        <v>3</v>
      </c>
      <c r="C9" s="17">
        <v>4</v>
      </c>
      <c r="D9" s="180">
        <v>2</v>
      </c>
      <c r="E9" s="33" t="s">
        <v>163</v>
      </c>
      <c r="F9" s="14">
        <v>5</v>
      </c>
      <c r="G9" s="72" t="s">
        <v>241</v>
      </c>
      <c r="H9" s="14">
        <v>2</v>
      </c>
      <c r="I9" s="72" t="s">
        <v>309</v>
      </c>
      <c r="J9" s="18">
        <v>2</v>
      </c>
      <c r="K9" s="182">
        <v>3</v>
      </c>
      <c r="L9" s="28">
        <f t="shared" ref="L9:L43" si="1">(IF(SUM(B9:D9)/3 &gt;= 3, 1, 0) + COUNTIF(F9:J9,"&gt;=3")) * IF(K9 &gt; 2, 1, 0)</f>
        <v>2</v>
      </c>
      <c r="M9" s="77"/>
      <c r="N9" s="62"/>
      <c r="O9" s="185" t="s">
        <v>320</v>
      </c>
      <c r="P9" s="18">
        <v>2</v>
      </c>
      <c r="Q9" s="15">
        <v>2</v>
      </c>
      <c r="R9" s="13"/>
      <c r="S9" s="185" t="s">
        <v>385</v>
      </c>
      <c r="T9" s="14"/>
      <c r="U9" s="185" t="s">
        <v>365</v>
      </c>
      <c r="V9" s="18"/>
      <c r="W9" s="15">
        <v>2</v>
      </c>
      <c r="X9" s="13">
        <v>9.5</v>
      </c>
      <c r="Y9" s="217" t="s">
        <v>403</v>
      </c>
      <c r="Z9" s="14">
        <v>2</v>
      </c>
      <c r="AA9" s="185" t="s">
        <v>406</v>
      </c>
      <c r="AB9" s="18">
        <v>2</v>
      </c>
      <c r="AC9" s="18">
        <v>2</v>
      </c>
      <c r="AD9" s="28">
        <f t="shared" si="0"/>
        <v>2</v>
      </c>
    </row>
    <row r="10" spans="1:30" ht="15" thickBot="1" x14ac:dyDescent="0.35">
      <c r="A10" s="80" t="s">
        <v>118</v>
      </c>
      <c r="B10" s="27">
        <v>1</v>
      </c>
      <c r="C10" s="17" t="s">
        <v>202</v>
      </c>
      <c r="D10" s="180" t="s">
        <v>202</v>
      </c>
      <c r="E10" s="33" t="s">
        <v>164</v>
      </c>
      <c r="F10" s="14">
        <v>2</v>
      </c>
      <c r="G10" s="72" t="s">
        <v>242</v>
      </c>
      <c r="H10" s="14">
        <v>2</v>
      </c>
      <c r="I10" s="56"/>
      <c r="J10" s="18"/>
      <c r="K10" s="182">
        <v>3</v>
      </c>
      <c r="L10" s="28">
        <f t="shared" si="1"/>
        <v>0</v>
      </c>
      <c r="M10" s="34"/>
      <c r="N10" s="62"/>
      <c r="O10" s="43"/>
      <c r="P10" s="18"/>
      <c r="Q10" s="15"/>
      <c r="R10" s="13"/>
      <c r="S10" s="40"/>
      <c r="T10" s="14"/>
      <c r="U10" s="43"/>
      <c r="V10" s="18"/>
      <c r="W10" s="15"/>
      <c r="X10" s="13"/>
      <c r="Y10" s="43"/>
      <c r="Z10" s="14"/>
      <c r="AA10" s="43"/>
      <c r="AB10" s="18"/>
      <c r="AC10" s="18"/>
      <c r="AD10" s="28">
        <f t="shared" si="0"/>
        <v>0</v>
      </c>
    </row>
    <row r="11" spans="1:30" ht="15" thickBot="1" x14ac:dyDescent="0.35">
      <c r="A11" s="80" t="s">
        <v>20</v>
      </c>
      <c r="B11" s="27">
        <v>4</v>
      </c>
      <c r="C11" s="17">
        <v>2</v>
      </c>
      <c r="D11" s="180">
        <v>2</v>
      </c>
      <c r="E11" s="33" t="s">
        <v>163</v>
      </c>
      <c r="F11" s="14">
        <v>5</v>
      </c>
      <c r="G11" s="72" t="s">
        <v>217</v>
      </c>
      <c r="H11" s="14">
        <v>2</v>
      </c>
      <c r="I11" s="72" t="s">
        <v>291</v>
      </c>
      <c r="J11" s="18">
        <v>2</v>
      </c>
      <c r="K11" s="182">
        <v>3</v>
      </c>
      <c r="L11" s="28">
        <v>2</v>
      </c>
      <c r="M11" s="185" t="s">
        <v>333</v>
      </c>
      <c r="N11" s="62">
        <v>2</v>
      </c>
      <c r="O11" s="185" t="s">
        <v>337</v>
      </c>
      <c r="P11" s="18">
        <v>2</v>
      </c>
      <c r="Q11" s="15">
        <v>2</v>
      </c>
      <c r="R11" s="13"/>
      <c r="S11" s="185" t="s">
        <v>383</v>
      </c>
      <c r="T11" s="14"/>
      <c r="U11" s="185" t="s">
        <v>360</v>
      </c>
      <c r="V11" s="18"/>
      <c r="W11" s="15">
        <v>2</v>
      </c>
      <c r="X11" s="13"/>
      <c r="Y11" s="46"/>
      <c r="Z11" s="14"/>
      <c r="AA11" s="46"/>
      <c r="AB11" s="18"/>
      <c r="AC11" s="18"/>
      <c r="AD11" s="28">
        <f t="shared" si="0"/>
        <v>2</v>
      </c>
    </row>
    <row r="12" spans="1:30" ht="15" thickBot="1" x14ac:dyDescent="0.35">
      <c r="A12" s="80" t="s">
        <v>127</v>
      </c>
      <c r="B12" s="27">
        <v>1</v>
      </c>
      <c r="C12" s="17">
        <v>2</v>
      </c>
      <c r="D12" s="180">
        <v>2</v>
      </c>
      <c r="E12" s="33" t="s">
        <v>165</v>
      </c>
      <c r="F12" s="14">
        <v>2</v>
      </c>
      <c r="G12" s="72" t="s">
        <v>242</v>
      </c>
      <c r="H12" s="14">
        <v>2</v>
      </c>
      <c r="I12" s="72" t="s">
        <v>256</v>
      </c>
      <c r="J12" s="18">
        <v>2</v>
      </c>
      <c r="K12" s="182">
        <v>3</v>
      </c>
      <c r="L12" s="28">
        <f t="shared" si="1"/>
        <v>0</v>
      </c>
      <c r="M12" s="34"/>
      <c r="N12" s="62"/>
      <c r="O12" s="43"/>
      <c r="P12" s="18"/>
      <c r="Q12" s="15"/>
      <c r="R12" s="13">
        <v>4</v>
      </c>
      <c r="S12" s="40"/>
      <c r="T12" s="14"/>
      <c r="U12" s="43"/>
      <c r="V12" s="18"/>
      <c r="W12" s="15">
        <v>2</v>
      </c>
      <c r="X12" s="13"/>
      <c r="Y12" s="46"/>
      <c r="Z12" s="14"/>
      <c r="AA12" s="46"/>
      <c r="AB12" s="18"/>
      <c r="AC12" s="18"/>
      <c r="AD12" s="28">
        <f t="shared" si="0"/>
        <v>2</v>
      </c>
    </row>
    <row r="13" spans="1:30" ht="15" thickBot="1" x14ac:dyDescent="0.35">
      <c r="A13" s="80" t="s">
        <v>126</v>
      </c>
      <c r="B13" s="27">
        <v>5</v>
      </c>
      <c r="C13" s="17">
        <v>2</v>
      </c>
      <c r="D13" s="180">
        <v>4.75</v>
      </c>
      <c r="E13" s="33" t="s">
        <v>163</v>
      </c>
      <c r="F13" s="14">
        <v>5</v>
      </c>
      <c r="G13" s="72" t="s">
        <v>236</v>
      </c>
      <c r="H13" s="14">
        <v>4</v>
      </c>
      <c r="I13" s="72" t="s">
        <v>261</v>
      </c>
      <c r="J13" s="18">
        <v>2.75</v>
      </c>
      <c r="K13" s="182">
        <v>5</v>
      </c>
      <c r="L13" s="28">
        <f t="shared" si="1"/>
        <v>3</v>
      </c>
      <c r="M13" s="185" t="s">
        <v>324</v>
      </c>
      <c r="N13" s="62">
        <v>5</v>
      </c>
      <c r="O13" s="185" t="s">
        <v>314</v>
      </c>
      <c r="P13" s="18">
        <v>5</v>
      </c>
      <c r="Q13" s="15">
        <v>5</v>
      </c>
      <c r="R13" s="13"/>
      <c r="S13" s="40"/>
      <c r="T13" s="14"/>
      <c r="U13" s="44"/>
      <c r="V13" s="18"/>
      <c r="W13" s="15"/>
      <c r="X13" s="13"/>
      <c r="Y13" s="46"/>
      <c r="Z13" s="14"/>
      <c r="AA13" s="46"/>
      <c r="AB13" s="18"/>
      <c r="AC13" s="18"/>
      <c r="AD13" s="28">
        <f t="shared" si="0"/>
        <v>5</v>
      </c>
    </row>
    <row r="14" spans="1:30" ht="15" thickBot="1" x14ac:dyDescent="0.35">
      <c r="A14" s="80" t="s">
        <v>32</v>
      </c>
      <c r="B14" s="27">
        <v>5</v>
      </c>
      <c r="C14" s="17">
        <v>2</v>
      </c>
      <c r="D14" s="180">
        <v>2</v>
      </c>
      <c r="E14" s="33" t="s">
        <v>163</v>
      </c>
      <c r="F14" s="14">
        <v>5</v>
      </c>
      <c r="G14" s="72" t="s">
        <v>236</v>
      </c>
      <c r="H14" s="14">
        <v>4</v>
      </c>
      <c r="I14" s="72" t="s">
        <v>305</v>
      </c>
      <c r="J14" s="18">
        <v>4</v>
      </c>
      <c r="K14" s="182">
        <v>4</v>
      </c>
      <c r="L14" s="28">
        <f t="shared" si="1"/>
        <v>4</v>
      </c>
      <c r="M14" s="185" t="s">
        <v>334</v>
      </c>
      <c r="N14" s="62">
        <v>2</v>
      </c>
      <c r="O14" s="185" t="s">
        <v>338</v>
      </c>
      <c r="P14" s="18">
        <v>2</v>
      </c>
      <c r="Q14" s="15">
        <v>3</v>
      </c>
      <c r="R14" s="13"/>
      <c r="S14" s="40"/>
      <c r="T14" s="14"/>
      <c r="U14" s="44"/>
      <c r="V14" s="18"/>
      <c r="W14" s="15"/>
      <c r="X14" s="13"/>
      <c r="Y14" s="46"/>
      <c r="Z14" s="14"/>
      <c r="AA14" s="46"/>
      <c r="AB14" s="18"/>
      <c r="AC14" s="18"/>
      <c r="AD14" s="28">
        <f t="shared" si="0"/>
        <v>3</v>
      </c>
    </row>
    <row r="15" spans="1:30" ht="15" thickBot="1" x14ac:dyDescent="0.35">
      <c r="A15" s="80" t="s">
        <v>117</v>
      </c>
      <c r="B15" s="27">
        <v>1</v>
      </c>
      <c r="C15" s="17">
        <v>2</v>
      </c>
      <c r="D15" s="180">
        <v>2</v>
      </c>
      <c r="E15" s="33" t="s">
        <v>166</v>
      </c>
      <c r="F15" s="14">
        <v>2</v>
      </c>
      <c r="G15" s="72" t="s">
        <v>225</v>
      </c>
      <c r="H15" s="14">
        <v>2</v>
      </c>
      <c r="I15" s="72" t="s">
        <v>285</v>
      </c>
      <c r="J15" s="18">
        <v>2</v>
      </c>
      <c r="K15" s="182">
        <v>3</v>
      </c>
      <c r="L15" s="28">
        <f t="shared" si="1"/>
        <v>0</v>
      </c>
      <c r="M15" s="77"/>
      <c r="N15" s="62"/>
      <c r="O15" s="78"/>
      <c r="P15" s="18"/>
      <c r="Q15" s="15"/>
      <c r="R15" s="13">
        <v>4</v>
      </c>
      <c r="S15" s="40"/>
      <c r="T15" s="14"/>
      <c r="U15" s="43"/>
      <c r="V15" s="18"/>
      <c r="W15" s="15">
        <v>2</v>
      </c>
      <c r="X15" s="13"/>
      <c r="Y15" s="43"/>
      <c r="Z15" s="14"/>
      <c r="AA15" s="43"/>
      <c r="AB15" s="18"/>
      <c r="AC15" s="18"/>
      <c r="AD15" s="28">
        <f t="shared" si="0"/>
        <v>2</v>
      </c>
    </row>
    <row r="16" spans="1:30" ht="15" thickBot="1" x14ac:dyDescent="0.35">
      <c r="A16" s="80" t="s">
        <v>138</v>
      </c>
      <c r="B16" s="27">
        <v>5</v>
      </c>
      <c r="C16" s="17" t="s">
        <v>202</v>
      </c>
      <c r="D16" s="180" t="s">
        <v>202</v>
      </c>
      <c r="E16" s="33" t="s">
        <v>163</v>
      </c>
      <c r="F16" s="14">
        <v>5</v>
      </c>
      <c r="G16" s="60"/>
      <c r="H16" s="14">
        <v>0</v>
      </c>
      <c r="I16" s="73"/>
      <c r="J16" s="18"/>
      <c r="K16" s="182">
        <v>3</v>
      </c>
      <c r="L16" s="28">
        <v>0</v>
      </c>
      <c r="M16" s="34"/>
      <c r="N16" s="62"/>
      <c r="O16" s="43"/>
      <c r="P16" s="18"/>
      <c r="Q16" s="15"/>
      <c r="R16" s="13"/>
      <c r="S16" s="40"/>
      <c r="T16" s="14"/>
      <c r="U16" s="44"/>
      <c r="V16" s="18"/>
      <c r="W16" s="15"/>
      <c r="X16" s="13"/>
      <c r="Y16" s="43"/>
      <c r="Z16" s="14"/>
      <c r="AA16" s="46"/>
      <c r="AB16" s="18"/>
      <c r="AC16" s="18"/>
      <c r="AD16" s="28">
        <f t="shared" si="0"/>
        <v>0</v>
      </c>
    </row>
    <row r="17" spans="1:38" ht="15" thickBot="1" x14ac:dyDescent="0.35">
      <c r="A17" s="80" t="s">
        <v>18</v>
      </c>
      <c r="B17" s="27">
        <v>5</v>
      </c>
      <c r="C17" s="17" t="s">
        <v>389</v>
      </c>
      <c r="D17" s="180">
        <v>2</v>
      </c>
      <c r="E17" s="33" t="s">
        <v>163</v>
      </c>
      <c r="F17" s="14">
        <v>5</v>
      </c>
      <c r="G17" s="72" t="s">
        <v>230</v>
      </c>
      <c r="H17" s="14">
        <v>3</v>
      </c>
      <c r="I17" s="72" t="s">
        <v>278</v>
      </c>
      <c r="J17" s="18">
        <v>2</v>
      </c>
      <c r="K17" s="182">
        <v>4</v>
      </c>
      <c r="L17" s="28">
        <f t="shared" si="1"/>
        <v>2</v>
      </c>
      <c r="M17" s="185" t="s">
        <v>324</v>
      </c>
      <c r="N17" s="62">
        <v>5</v>
      </c>
      <c r="O17" s="185" t="s">
        <v>339</v>
      </c>
      <c r="P17" s="18">
        <v>2</v>
      </c>
      <c r="Q17" s="15">
        <v>3</v>
      </c>
      <c r="R17" s="13"/>
      <c r="S17" s="40"/>
      <c r="T17" s="14"/>
      <c r="U17" s="43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3</v>
      </c>
    </row>
    <row r="18" spans="1:38" ht="15" thickBot="1" x14ac:dyDescent="0.35">
      <c r="A18" s="80" t="s">
        <v>140</v>
      </c>
      <c r="B18" s="27">
        <v>1</v>
      </c>
      <c r="C18" s="17">
        <v>1</v>
      </c>
      <c r="D18" s="180" t="s">
        <v>202</v>
      </c>
      <c r="E18" s="33" t="s">
        <v>167</v>
      </c>
      <c r="F18" s="14">
        <v>2</v>
      </c>
      <c r="G18" s="72" t="s">
        <v>228</v>
      </c>
      <c r="H18" s="14">
        <v>2</v>
      </c>
      <c r="I18" s="56"/>
      <c r="J18" s="18"/>
      <c r="K18" s="182">
        <v>3</v>
      </c>
      <c r="L18" s="28">
        <f t="shared" si="1"/>
        <v>0</v>
      </c>
      <c r="M18" s="33"/>
      <c r="N18" s="62"/>
      <c r="O18" s="46"/>
      <c r="P18" s="18"/>
      <c r="Q18" s="15"/>
      <c r="R18" s="13"/>
      <c r="S18" s="40"/>
      <c r="T18" s="14"/>
      <c r="U18" s="43"/>
      <c r="V18" s="18"/>
      <c r="W18" s="15"/>
      <c r="X18" s="13"/>
      <c r="Y18" s="46"/>
      <c r="Z18" s="14"/>
      <c r="AA18" s="46"/>
      <c r="AB18" s="18"/>
      <c r="AC18" s="18"/>
      <c r="AD18" s="28">
        <f t="shared" si="0"/>
        <v>0</v>
      </c>
    </row>
    <row r="19" spans="1:38" ht="15" thickBot="1" x14ac:dyDescent="0.35">
      <c r="A19" s="80" t="s">
        <v>135</v>
      </c>
      <c r="B19" s="27">
        <v>5</v>
      </c>
      <c r="C19" s="17">
        <v>5</v>
      </c>
      <c r="D19" s="180">
        <v>5</v>
      </c>
      <c r="E19" s="33" t="s">
        <v>163</v>
      </c>
      <c r="F19" s="14">
        <v>5</v>
      </c>
      <c r="G19" s="60"/>
      <c r="H19" s="14">
        <v>5</v>
      </c>
      <c r="I19" s="60" t="s">
        <v>260</v>
      </c>
      <c r="J19" s="18">
        <v>5</v>
      </c>
      <c r="K19" s="182">
        <v>3</v>
      </c>
      <c r="L19" s="28">
        <f t="shared" si="1"/>
        <v>4</v>
      </c>
      <c r="M19" s="33"/>
      <c r="N19" s="62"/>
      <c r="O19" s="78"/>
      <c r="P19" s="18"/>
      <c r="Q19" s="15">
        <v>5</v>
      </c>
      <c r="R19" s="13"/>
      <c r="S19" s="40"/>
      <c r="T19" s="14"/>
      <c r="U19" s="44"/>
      <c r="V19" s="18"/>
      <c r="W19" s="15"/>
      <c r="X19" s="13"/>
      <c r="Y19" s="46"/>
      <c r="Z19" s="14"/>
      <c r="AA19" s="46"/>
      <c r="AB19" s="18"/>
      <c r="AC19" s="18"/>
      <c r="AD19" s="28">
        <f t="shared" si="0"/>
        <v>5</v>
      </c>
    </row>
    <row r="20" spans="1:38" ht="15" thickBot="1" x14ac:dyDescent="0.35">
      <c r="A20" s="80" t="s">
        <v>121</v>
      </c>
      <c r="B20" s="27">
        <v>3</v>
      </c>
      <c r="C20" s="17">
        <v>3</v>
      </c>
      <c r="D20" s="180">
        <v>2</v>
      </c>
      <c r="E20" s="33" t="s">
        <v>163</v>
      </c>
      <c r="F20" s="14">
        <v>5</v>
      </c>
      <c r="G20" s="72" t="s">
        <v>243</v>
      </c>
      <c r="H20" s="14">
        <v>2</v>
      </c>
      <c r="I20" s="72" t="s">
        <v>310</v>
      </c>
      <c r="J20" s="18">
        <v>2</v>
      </c>
      <c r="K20" s="182">
        <v>4.25</v>
      </c>
      <c r="L20" s="28">
        <v>2</v>
      </c>
      <c r="M20" s="185" t="s">
        <v>325</v>
      </c>
      <c r="N20" s="62">
        <v>4</v>
      </c>
      <c r="O20" s="185" t="s">
        <v>321</v>
      </c>
      <c r="P20" s="18">
        <v>4</v>
      </c>
      <c r="Q20" s="15">
        <v>3</v>
      </c>
      <c r="R20" s="13"/>
      <c r="S20" s="40"/>
      <c r="T20" s="14"/>
      <c r="U20" s="43"/>
      <c r="V20" s="18"/>
      <c r="W20" s="15"/>
      <c r="X20" s="13"/>
      <c r="Y20" s="43"/>
      <c r="Z20" s="14"/>
      <c r="AA20" s="43"/>
      <c r="AB20" s="18"/>
      <c r="AC20" s="18"/>
      <c r="AD20" s="28">
        <f t="shared" si="0"/>
        <v>3</v>
      </c>
    </row>
    <row r="21" spans="1:38" x14ac:dyDescent="0.3">
      <c r="A21" s="80" t="s">
        <v>122</v>
      </c>
      <c r="B21" s="27">
        <v>4</v>
      </c>
      <c r="C21" s="17">
        <v>2</v>
      </c>
      <c r="D21" s="180">
        <v>2</v>
      </c>
      <c r="E21" s="33" t="s">
        <v>163</v>
      </c>
      <c r="F21" s="14">
        <v>5</v>
      </c>
      <c r="G21" s="72" t="s">
        <v>225</v>
      </c>
      <c r="H21" s="14">
        <v>2</v>
      </c>
      <c r="I21" s="72" t="s">
        <v>311</v>
      </c>
      <c r="J21" s="18">
        <v>3</v>
      </c>
      <c r="K21" s="182">
        <v>3</v>
      </c>
      <c r="L21" s="28">
        <v>2</v>
      </c>
      <c r="M21" s="34"/>
      <c r="N21" s="62"/>
      <c r="O21" s="185" t="s">
        <v>340</v>
      </c>
      <c r="P21" s="18">
        <v>2</v>
      </c>
      <c r="Q21" s="15">
        <v>2</v>
      </c>
      <c r="R21" s="13"/>
      <c r="S21" s="185" t="s">
        <v>368</v>
      </c>
      <c r="T21" s="14"/>
      <c r="U21" s="185" t="s">
        <v>366</v>
      </c>
      <c r="V21" s="18"/>
      <c r="W21" s="15">
        <v>3</v>
      </c>
      <c r="X21" s="13"/>
      <c r="Y21" s="43"/>
      <c r="Z21" s="14"/>
      <c r="AA21" s="43"/>
      <c r="AB21" s="18"/>
      <c r="AC21" s="18"/>
      <c r="AD21" s="28">
        <f t="shared" si="0"/>
        <v>3</v>
      </c>
    </row>
    <row r="22" spans="1:38" ht="15" thickBot="1" x14ac:dyDescent="0.35">
      <c r="A22" s="80" t="s">
        <v>143</v>
      </c>
      <c r="B22" s="27">
        <v>2</v>
      </c>
      <c r="C22" s="17">
        <v>2</v>
      </c>
      <c r="D22" s="16"/>
      <c r="E22" s="33" t="s">
        <v>169</v>
      </c>
      <c r="F22" s="14">
        <v>2</v>
      </c>
      <c r="G22" s="60" t="s">
        <v>225</v>
      </c>
      <c r="H22" s="14">
        <v>2</v>
      </c>
      <c r="I22" s="72" t="s">
        <v>299</v>
      </c>
      <c r="J22" s="18">
        <v>2</v>
      </c>
      <c r="K22" s="13"/>
      <c r="L22" s="28">
        <f>(IF(SUM(B22:D22)/3 &gt;= 3, 1, 0) + COUNTIF(F22:J22,"&gt;=3")) * IF(K22 &gt; 2, 1, 0)</f>
        <v>0</v>
      </c>
      <c r="M22" s="77"/>
      <c r="N22" s="62"/>
      <c r="O22" s="78"/>
      <c r="P22" s="18"/>
      <c r="Q22" s="15"/>
      <c r="R22" s="186">
        <v>13</v>
      </c>
      <c r="S22" s="185" t="s">
        <v>372</v>
      </c>
      <c r="T22" s="14"/>
      <c r="U22" s="185" t="s">
        <v>364</v>
      </c>
      <c r="V22" s="18"/>
      <c r="W22" s="15">
        <v>2</v>
      </c>
      <c r="X22" s="13"/>
      <c r="Y22" s="43"/>
      <c r="Z22" s="14"/>
      <c r="AA22" s="43"/>
      <c r="AB22" s="18"/>
      <c r="AC22" s="18"/>
      <c r="AD22" s="28">
        <f>MAX(Q22:Q22, W22:W22, AC22:AC22)</f>
        <v>2</v>
      </c>
      <c r="AF22" s="215"/>
      <c r="AG22" s="215"/>
      <c r="AH22" s="215"/>
      <c r="AI22" s="216"/>
      <c r="AJ22" s="216"/>
      <c r="AK22" s="215"/>
      <c r="AL22" s="215"/>
    </row>
    <row r="23" spans="1:38" ht="15" thickBot="1" x14ac:dyDescent="0.35">
      <c r="A23" s="80" t="s">
        <v>125</v>
      </c>
      <c r="B23" s="27">
        <v>5</v>
      </c>
      <c r="C23" s="17">
        <v>2</v>
      </c>
      <c r="D23" s="180">
        <v>3</v>
      </c>
      <c r="E23" s="33" t="s">
        <v>168</v>
      </c>
      <c r="F23" s="14">
        <v>2</v>
      </c>
      <c r="G23" s="72" t="s">
        <v>244</v>
      </c>
      <c r="H23" s="14">
        <v>5</v>
      </c>
      <c r="I23" s="72" t="s">
        <v>273</v>
      </c>
      <c r="J23" s="18">
        <v>2</v>
      </c>
      <c r="K23" s="182">
        <v>3</v>
      </c>
      <c r="L23" s="28">
        <f t="shared" si="1"/>
        <v>2</v>
      </c>
      <c r="M23" s="185" t="s">
        <v>324</v>
      </c>
      <c r="N23" s="62">
        <v>5</v>
      </c>
      <c r="O23" s="185" t="s">
        <v>341</v>
      </c>
      <c r="P23" s="18">
        <v>2</v>
      </c>
      <c r="Q23" s="15">
        <v>3</v>
      </c>
      <c r="R23" s="13"/>
      <c r="S23" s="40"/>
      <c r="T23" s="14"/>
      <c r="U23" s="44"/>
      <c r="V23" s="18"/>
      <c r="W23" s="15"/>
      <c r="X23" s="13"/>
      <c r="Y23" s="43"/>
      <c r="Z23" s="14"/>
      <c r="AA23" s="46"/>
      <c r="AB23" s="18"/>
      <c r="AC23" s="18"/>
      <c r="AD23" s="28">
        <f t="shared" si="0"/>
        <v>3</v>
      </c>
    </row>
    <row r="24" spans="1:38" ht="15" thickBot="1" x14ac:dyDescent="0.35">
      <c r="A24" s="80" t="s">
        <v>150</v>
      </c>
      <c r="B24" s="27">
        <v>2</v>
      </c>
      <c r="C24" s="17">
        <v>2</v>
      </c>
      <c r="D24" s="180">
        <v>2</v>
      </c>
      <c r="E24" s="33" t="s">
        <v>163</v>
      </c>
      <c r="F24" s="14">
        <v>5</v>
      </c>
      <c r="G24" s="72" t="s">
        <v>244</v>
      </c>
      <c r="H24" s="14">
        <v>5</v>
      </c>
      <c r="I24" s="72" t="s">
        <v>259</v>
      </c>
      <c r="J24" s="18">
        <v>2</v>
      </c>
      <c r="K24" s="182">
        <v>3.25</v>
      </c>
      <c r="L24" s="28">
        <f t="shared" si="1"/>
        <v>2</v>
      </c>
      <c r="M24" s="185" t="s">
        <v>325</v>
      </c>
      <c r="N24" s="62">
        <v>4</v>
      </c>
      <c r="O24" s="185" t="s">
        <v>321</v>
      </c>
      <c r="P24" s="18">
        <v>4</v>
      </c>
      <c r="Q24" s="15">
        <v>4</v>
      </c>
      <c r="R24" s="13"/>
      <c r="S24" s="40"/>
      <c r="T24" s="14"/>
      <c r="U24" s="43"/>
      <c r="V24" s="18"/>
      <c r="W24" s="15"/>
      <c r="X24" s="13"/>
      <c r="Y24" s="43"/>
      <c r="Z24" s="14"/>
      <c r="AA24" s="43"/>
      <c r="AB24" s="18"/>
      <c r="AC24" s="18"/>
      <c r="AD24" s="28">
        <f t="shared" si="0"/>
        <v>4</v>
      </c>
    </row>
    <row r="25" spans="1:38" ht="15" thickBot="1" x14ac:dyDescent="0.35">
      <c r="A25" s="80" t="s">
        <v>131</v>
      </c>
      <c r="B25" s="27">
        <v>5</v>
      </c>
      <c r="C25" s="17" t="s">
        <v>202</v>
      </c>
      <c r="D25" s="180">
        <v>3</v>
      </c>
      <c r="E25" s="33" t="s">
        <v>163</v>
      </c>
      <c r="F25" s="14">
        <v>5</v>
      </c>
      <c r="G25" s="72" t="s">
        <v>236</v>
      </c>
      <c r="H25" s="14">
        <v>4</v>
      </c>
      <c r="I25" s="72" t="s">
        <v>279</v>
      </c>
      <c r="J25" s="18">
        <v>2</v>
      </c>
      <c r="K25" s="182">
        <v>3</v>
      </c>
      <c r="L25" s="28">
        <f t="shared" si="1"/>
        <v>2</v>
      </c>
      <c r="M25" s="185" t="s">
        <v>335</v>
      </c>
      <c r="N25" s="62">
        <v>2</v>
      </c>
      <c r="O25" s="185" t="s">
        <v>339</v>
      </c>
      <c r="P25" s="18">
        <v>3</v>
      </c>
      <c r="Q25" s="15">
        <v>3</v>
      </c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0"/>
        <v>3</v>
      </c>
    </row>
    <row r="26" spans="1:38" ht="15" thickBot="1" x14ac:dyDescent="0.35">
      <c r="A26" s="80" t="s">
        <v>136</v>
      </c>
      <c r="B26" s="27">
        <v>5</v>
      </c>
      <c r="C26" s="17">
        <v>5</v>
      </c>
      <c r="D26" s="180">
        <v>5</v>
      </c>
      <c r="E26" s="33" t="s">
        <v>163</v>
      </c>
      <c r="F26" s="14">
        <v>5</v>
      </c>
      <c r="G26" s="72" t="s">
        <v>238</v>
      </c>
      <c r="H26" s="14">
        <v>2</v>
      </c>
      <c r="I26" s="72" t="s">
        <v>260</v>
      </c>
      <c r="J26" s="18">
        <v>5</v>
      </c>
      <c r="K26" s="182">
        <v>5</v>
      </c>
      <c r="L26" s="28">
        <f>(IF(SUM(B26:D26)/3 &gt;= 3, 1, 0) + COUNTIF(F26:J26,"&gt;=3")) * IF(K26 &gt; 2, 1, 0)</f>
        <v>3</v>
      </c>
      <c r="M26" s="185" t="s">
        <v>324</v>
      </c>
      <c r="N26" s="62">
        <v>5</v>
      </c>
      <c r="O26" s="185" t="s">
        <v>314</v>
      </c>
      <c r="P26" s="18">
        <v>5</v>
      </c>
      <c r="Q26" s="15">
        <v>5</v>
      </c>
      <c r="R26" s="13"/>
      <c r="S26" s="40"/>
      <c r="T26" s="14"/>
      <c r="U26" s="43"/>
      <c r="V26" s="18"/>
      <c r="W26" s="15"/>
      <c r="X26" s="13"/>
      <c r="Y26" s="43"/>
      <c r="Z26" s="14"/>
      <c r="AA26" s="43"/>
      <c r="AB26" s="18"/>
      <c r="AC26" s="18"/>
      <c r="AD26" s="28">
        <f t="shared" si="0"/>
        <v>5</v>
      </c>
    </row>
    <row r="27" spans="1:38" ht="15" thickBot="1" x14ac:dyDescent="0.35">
      <c r="A27" s="82" t="s">
        <v>123</v>
      </c>
      <c r="B27" s="27">
        <v>2</v>
      </c>
      <c r="C27" s="17">
        <v>5</v>
      </c>
      <c r="D27" s="180">
        <v>5</v>
      </c>
      <c r="E27" s="33" t="s">
        <v>163</v>
      </c>
      <c r="F27" s="14">
        <v>5</v>
      </c>
      <c r="G27" s="72" t="s">
        <v>229</v>
      </c>
      <c r="H27" s="14">
        <v>4</v>
      </c>
      <c r="I27" s="72" t="s">
        <v>280</v>
      </c>
      <c r="J27" s="18">
        <v>2</v>
      </c>
      <c r="K27" s="182">
        <v>4</v>
      </c>
      <c r="L27" s="28">
        <f t="shared" si="1"/>
        <v>3</v>
      </c>
      <c r="M27" s="185" t="s">
        <v>324</v>
      </c>
      <c r="N27" s="62">
        <v>5</v>
      </c>
      <c r="O27" s="185" t="s">
        <v>314</v>
      </c>
      <c r="P27" s="18">
        <v>5</v>
      </c>
      <c r="Q27" s="15">
        <v>5</v>
      </c>
      <c r="R27" s="13"/>
      <c r="S27" s="40"/>
      <c r="T27" s="14"/>
      <c r="U27" s="44"/>
      <c r="V27" s="18"/>
      <c r="W27" s="15"/>
      <c r="X27" s="13"/>
      <c r="Y27" s="46"/>
      <c r="Z27" s="14"/>
      <c r="AA27" s="46"/>
      <c r="AB27" s="18"/>
      <c r="AC27" s="18"/>
      <c r="AD27" s="28">
        <f t="shared" si="0"/>
        <v>5</v>
      </c>
    </row>
    <row r="28" spans="1:38" ht="15" thickBot="1" x14ac:dyDescent="0.35">
      <c r="A28" s="80" t="s">
        <v>124</v>
      </c>
      <c r="B28" s="27">
        <v>2</v>
      </c>
      <c r="C28" s="17" t="s">
        <v>202</v>
      </c>
      <c r="D28" s="180" t="s">
        <v>202</v>
      </c>
      <c r="E28" s="33" t="s">
        <v>166</v>
      </c>
      <c r="F28" s="14">
        <v>2</v>
      </c>
      <c r="G28" s="56"/>
      <c r="H28" s="14">
        <v>0</v>
      </c>
      <c r="I28" s="69"/>
      <c r="J28" s="18"/>
      <c r="K28" s="182">
        <v>3</v>
      </c>
      <c r="L28" s="28">
        <f t="shared" si="1"/>
        <v>0</v>
      </c>
      <c r="M28" s="34"/>
      <c r="N28" s="62"/>
      <c r="O28" s="43"/>
      <c r="P28" s="18"/>
      <c r="Q28" s="15"/>
      <c r="R28" s="13"/>
      <c r="S28" s="40"/>
      <c r="T28" s="14"/>
      <c r="U28" s="43"/>
      <c r="V28" s="18"/>
      <c r="W28" s="15"/>
      <c r="X28" s="13"/>
      <c r="Y28" s="43"/>
      <c r="Z28" s="14"/>
      <c r="AA28" s="43"/>
      <c r="AB28" s="18"/>
      <c r="AC28" s="18"/>
      <c r="AD28" s="28">
        <f t="shared" si="0"/>
        <v>0</v>
      </c>
    </row>
    <row r="29" spans="1:38" ht="15" thickBot="1" x14ac:dyDescent="0.35">
      <c r="A29" s="80" t="s">
        <v>144</v>
      </c>
      <c r="B29" s="27">
        <v>4.5</v>
      </c>
      <c r="C29" s="17">
        <v>2</v>
      </c>
      <c r="D29" s="180">
        <v>2</v>
      </c>
      <c r="E29" s="33" t="s">
        <v>163</v>
      </c>
      <c r="F29" s="14">
        <v>5</v>
      </c>
      <c r="G29" s="72" t="s">
        <v>241</v>
      </c>
      <c r="H29" s="14">
        <v>2</v>
      </c>
      <c r="I29" s="72" t="s">
        <v>263</v>
      </c>
      <c r="J29" s="18">
        <v>2</v>
      </c>
      <c r="K29" s="182">
        <v>3</v>
      </c>
      <c r="L29" s="28">
        <v>2</v>
      </c>
      <c r="M29" s="185" t="s">
        <v>329</v>
      </c>
      <c r="N29" s="62">
        <v>4</v>
      </c>
      <c r="O29" s="185" t="s">
        <v>342</v>
      </c>
      <c r="P29" s="18">
        <v>4</v>
      </c>
      <c r="Q29" s="15">
        <v>3</v>
      </c>
      <c r="R29" s="13"/>
      <c r="S29" s="185" t="s">
        <v>378</v>
      </c>
      <c r="T29" s="14"/>
      <c r="U29" s="185" t="s">
        <v>355</v>
      </c>
      <c r="V29" s="18"/>
      <c r="W29" s="15">
        <v>2</v>
      </c>
      <c r="X29" s="13"/>
      <c r="Y29" s="43"/>
      <c r="Z29" s="14"/>
      <c r="AA29" s="46"/>
      <c r="AB29" s="18"/>
      <c r="AC29" s="18"/>
      <c r="AD29" s="28">
        <f t="shared" si="0"/>
        <v>3</v>
      </c>
    </row>
    <row r="30" spans="1:38" ht="15" thickBot="1" x14ac:dyDescent="0.35">
      <c r="A30" s="80" t="s">
        <v>19</v>
      </c>
      <c r="B30" s="27">
        <v>5</v>
      </c>
      <c r="C30" s="17">
        <v>2</v>
      </c>
      <c r="D30" s="180">
        <v>2</v>
      </c>
      <c r="E30" s="33" t="s">
        <v>163</v>
      </c>
      <c r="F30" s="14">
        <v>5</v>
      </c>
      <c r="G30" s="72" t="s">
        <v>230</v>
      </c>
      <c r="H30" s="14">
        <v>3</v>
      </c>
      <c r="I30" s="72" t="s">
        <v>281</v>
      </c>
      <c r="J30" s="18">
        <v>3</v>
      </c>
      <c r="K30" s="182">
        <v>3</v>
      </c>
      <c r="L30" s="28">
        <f t="shared" si="1"/>
        <v>4</v>
      </c>
      <c r="M30" s="185" t="s">
        <v>324</v>
      </c>
      <c r="N30" s="62">
        <v>5</v>
      </c>
      <c r="O30" s="185" t="s">
        <v>343</v>
      </c>
      <c r="P30" s="18">
        <v>2</v>
      </c>
      <c r="Q30" s="15">
        <v>3</v>
      </c>
      <c r="R30" s="13"/>
      <c r="S30" s="40"/>
      <c r="T30" s="14"/>
      <c r="U30" s="43"/>
      <c r="V30" s="18"/>
      <c r="W30" s="15"/>
      <c r="X30" s="13"/>
      <c r="Y30" s="43"/>
      <c r="Z30" s="14"/>
      <c r="AA30" s="43"/>
      <c r="AB30" s="18"/>
      <c r="AC30" s="18"/>
      <c r="AD30" s="28">
        <f t="shared" si="0"/>
        <v>3</v>
      </c>
    </row>
    <row r="31" spans="1:38" ht="15" thickBot="1" x14ac:dyDescent="0.35">
      <c r="A31" s="80" t="s">
        <v>130</v>
      </c>
      <c r="B31" s="27">
        <v>1</v>
      </c>
      <c r="C31" s="17" t="s">
        <v>202</v>
      </c>
      <c r="D31" s="180" t="s">
        <v>202</v>
      </c>
      <c r="E31" s="33" t="s">
        <v>169</v>
      </c>
      <c r="F31" s="14">
        <v>2</v>
      </c>
      <c r="G31" s="56"/>
      <c r="H31" s="14">
        <v>2</v>
      </c>
      <c r="I31" s="69"/>
      <c r="J31" s="18"/>
      <c r="K31" s="182">
        <v>3</v>
      </c>
      <c r="L31" s="28">
        <f t="shared" si="1"/>
        <v>0</v>
      </c>
      <c r="M31" s="34"/>
      <c r="N31" s="62"/>
      <c r="O31" s="43"/>
      <c r="P31" s="18"/>
      <c r="Q31" s="15"/>
      <c r="R31" s="13"/>
      <c r="S31" s="40"/>
      <c r="T31" s="14"/>
      <c r="U31" s="43"/>
      <c r="V31" s="18"/>
      <c r="W31" s="15"/>
      <c r="X31" s="13"/>
      <c r="Y31" s="43"/>
      <c r="Z31" s="14"/>
      <c r="AA31" s="43"/>
      <c r="AB31" s="18"/>
      <c r="AC31" s="18"/>
      <c r="AD31" s="28">
        <f t="shared" si="0"/>
        <v>0</v>
      </c>
    </row>
    <row r="32" spans="1:38" ht="15" thickBot="1" x14ac:dyDescent="0.35">
      <c r="A32" s="80" t="s">
        <v>141</v>
      </c>
      <c r="B32" s="27">
        <v>1</v>
      </c>
      <c r="C32" s="17">
        <v>2</v>
      </c>
      <c r="D32" s="180">
        <v>2</v>
      </c>
      <c r="E32" s="33" t="s">
        <v>170</v>
      </c>
      <c r="F32" s="14">
        <v>2</v>
      </c>
      <c r="G32" s="60" t="s">
        <v>231</v>
      </c>
      <c r="H32" s="14">
        <v>2</v>
      </c>
      <c r="I32" s="72" t="s">
        <v>256</v>
      </c>
      <c r="J32" s="18">
        <v>2</v>
      </c>
      <c r="K32" s="182">
        <v>3</v>
      </c>
      <c r="L32" s="28">
        <f t="shared" si="1"/>
        <v>0</v>
      </c>
      <c r="M32" s="34"/>
      <c r="N32" s="62"/>
      <c r="O32" s="43"/>
      <c r="P32" s="18"/>
      <c r="Q32" s="15"/>
      <c r="R32" s="13">
        <v>0.5</v>
      </c>
      <c r="S32" s="40"/>
      <c r="T32" s="14"/>
      <c r="U32" s="43"/>
      <c r="V32" s="18"/>
      <c r="W32" s="15">
        <v>2</v>
      </c>
      <c r="X32" s="13"/>
      <c r="Y32" s="43"/>
      <c r="Z32" s="14"/>
      <c r="AA32" s="43"/>
      <c r="AB32" s="18"/>
      <c r="AC32" s="18"/>
      <c r="AD32" s="28">
        <f t="shared" si="0"/>
        <v>2</v>
      </c>
    </row>
    <row r="33" spans="1:38" ht="15" thickBot="1" x14ac:dyDescent="0.35">
      <c r="A33" s="80" t="s">
        <v>21</v>
      </c>
      <c r="B33" s="27">
        <v>3</v>
      </c>
      <c r="C33" s="17">
        <v>2</v>
      </c>
      <c r="D33" s="180">
        <v>2</v>
      </c>
      <c r="E33" s="33" t="s">
        <v>173</v>
      </c>
      <c r="F33" s="14">
        <v>2</v>
      </c>
      <c r="G33" s="56" t="s">
        <v>231</v>
      </c>
      <c r="H33" s="14">
        <v>2</v>
      </c>
      <c r="I33" s="72" t="s">
        <v>256</v>
      </c>
      <c r="J33" s="18">
        <v>2</v>
      </c>
      <c r="K33" s="182">
        <v>3</v>
      </c>
      <c r="L33" s="28">
        <f t="shared" si="1"/>
        <v>0</v>
      </c>
      <c r="M33" s="34"/>
      <c r="N33" s="62"/>
      <c r="O33" s="43"/>
      <c r="P33" s="18"/>
      <c r="Q33" s="15"/>
      <c r="R33" s="13">
        <v>1</v>
      </c>
      <c r="S33" s="40"/>
      <c r="T33" s="14"/>
      <c r="U33" s="43"/>
      <c r="V33" s="18"/>
      <c r="W33" s="15">
        <v>2</v>
      </c>
      <c r="X33" s="13"/>
      <c r="Y33" s="43"/>
      <c r="Z33" s="14"/>
      <c r="AA33" s="43"/>
      <c r="AB33" s="18"/>
      <c r="AC33" s="18"/>
      <c r="AD33" s="28">
        <f t="shared" si="0"/>
        <v>2</v>
      </c>
    </row>
    <row r="34" spans="1:38" ht="15" thickBot="1" x14ac:dyDescent="0.35">
      <c r="A34" s="80" t="s">
        <v>156</v>
      </c>
      <c r="B34" s="27">
        <v>5</v>
      </c>
      <c r="C34" s="17">
        <v>2.75</v>
      </c>
      <c r="D34" s="180">
        <v>3</v>
      </c>
      <c r="E34" s="33" t="s">
        <v>174</v>
      </c>
      <c r="F34" s="14">
        <v>4</v>
      </c>
      <c r="G34" s="72" t="s">
        <v>245</v>
      </c>
      <c r="H34" s="14">
        <v>2</v>
      </c>
      <c r="I34" s="72" t="s">
        <v>282</v>
      </c>
      <c r="J34" s="18">
        <v>2</v>
      </c>
      <c r="K34" s="182">
        <v>3</v>
      </c>
      <c r="L34" s="28">
        <f t="shared" si="1"/>
        <v>2</v>
      </c>
      <c r="M34" s="185" t="s">
        <v>330</v>
      </c>
      <c r="N34" s="62">
        <v>2</v>
      </c>
      <c r="O34" s="185" t="s">
        <v>344</v>
      </c>
      <c r="P34" s="18">
        <v>2</v>
      </c>
      <c r="Q34" s="15">
        <v>2</v>
      </c>
      <c r="R34" s="13"/>
      <c r="S34" s="185" t="s">
        <v>371</v>
      </c>
      <c r="T34" s="14"/>
      <c r="U34" s="185" t="s">
        <v>367</v>
      </c>
      <c r="V34" s="18"/>
      <c r="W34" s="15">
        <v>3</v>
      </c>
      <c r="X34" s="13"/>
      <c r="Y34" s="43"/>
      <c r="Z34" s="14"/>
      <c r="AA34" s="43"/>
      <c r="AB34" s="18"/>
      <c r="AC34" s="18"/>
      <c r="AD34" s="28">
        <f t="shared" si="0"/>
        <v>3</v>
      </c>
    </row>
    <row r="35" spans="1:38" ht="15" thickBot="1" x14ac:dyDescent="0.35">
      <c r="A35" s="80" t="s">
        <v>134</v>
      </c>
      <c r="B35" s="27">
        <v>4</v>
      </c>
      <c r="C35" s="17">
        <v>2</v>
      </c>
      <c r="D35" s="180">
        <v>2</v>
      </c>
      <c r="E35" s="33" t="s">
        <v>171</v>
      </c>
      <c r="F35" s="14">
        <v>2</v>
      </c>
      <c r="G35" s="72" t="s">
        <v>225</v>
      </c>
      <c r="H35" s="14">
        <v>2</v>
      </c>
      <c r="I35" s="72" t="s">
        <v>312</v>
      </c>
      <c r="J35" s="18">
        <v>2</v>
      </c>
      <c r="K35" s="182">
        <v>3</v>
      </c>
      <c r="L35" s="28">
        <v>0</v>
      </c>
      <c r="M35" s="34"/>
      <c r="N35" s="62"/>
      <c r="O35" s="43"/>
      <c r="P35" s="18"/>
      <c r="Q35" s="15"/>
      <c r="R35" s="13">
        <v>4.5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0"/>
        <v>2</v>
      </c>
    </row>
    <row r="36" spans="1:38" ht="15" thickBot="1" x14ac:dyDescent="0.35">
      <c r="A36" s="80" t="s">
        <v>119</v>
      </c>
      <c r="B36" s="27">
        <v>1</v>
      </c>
      <c r="C36" s="17" t="s">
        <v>202</v>
      </c>
      <c r="D36" s="180" t="s">
        <v>202</v>
      </c>
      <c r="E36" s="33" t="s">
        <v>168</v>
      </c>
      <c r="F36" s="14">
        <v>2</v>
      </c>
      <c r="G36" s="60"/>
      <c r="H36" s="14">
        <v>0</v>
      </c>
      <c r="I36" s="73"/>
      <c r="J36" s="18"/>
      <c r="K36" s="182">
        <v>3</v>
      </c>
      <c r="L36" s="28">
        <f t="shared" si="1"/>
        <v>0</v>
      </c>
      <c r="M36" s="77"/>
      <c r="N36" s="62"/>
      <c r="O36" s="78"/>
      <c r="P36" s="18"/>
      <c r="Q36" s="15"/>
      <c r="R36" s="13"/>
      <c r="S36" s="40"/>
      <c r="T36" s="14"/>
      <c r="U36" s="44"/>
      <c r="V36" s="18"/>
      <c r="W36" s="15"/>
      <c r="X36" s="13"/>
      <c r="Y36" s="46"/>
      <c r="Z36" s="14"/>
      <c r="AA36" s="46"/>
      <c r="AB36" s="18"/>
      <c r="AC36" s="18"/>
      <c r="AD36" s="28">
        <f t="shared" si="0"/>
        <v>0</v>
      </c>
    </row>
    <row r="37" spans="1:38" ht="15" thickBot="1" x14ac:dyDescent="0.35">
      <c r="A37" s="80" t="s">
        <v>120</v>
      </c>
      <c r="B37" s="27">
        <v>5</v>
      </c>
      <c r="C37" s="17">
        <v>2.25</v>
      </c>
      <c r="D37" s="180">
        <v>4</v>
      </c>
      <c r="E37" s="33" t="s">
        <v>163</v>
      </c>
      <c r="F37" s="14">
        <v>5</v>
      </c>
      <c r="G37" s="72" t="s">
        <v>246</v>
      </c>
      <c r="H37" s="14">
        <v>2</v>
      </c>
      <c r="I37" s="72" t="s">
        <v>283</v>
      </c>
      <c r="J37" s="18">
        <v>3</v>
      </c>
      <c r="K37" s="182">
        <v>4</v>
      </c>
      <c r="L37" s="28">
        <f t="shared" si="1"/>
        <v>3</v>
      </c>
      <c r="M37" s="185" t="s">
        <v>324</v>
      </c>
      <c r="N37" s="62">
        <v>5</v>
      </c>
      <c r="O37" s="185" t="s">
        <v>314</v>
      </c>
      <c r="P37" s="18">
        <v>5</v>
      </c>
      <c r="Q37" s="15">
        <v>4</v>
      </c>
      <c r="R37" s="13"/>
      <c r="S37" s="40"/>
      <c r="T37" s="14"/>
      <c r="U37" s="44"/>
      <c r="V37" s="18"/>
      <c r="W37" s="15"/>
      <c r="X37" s="13"/>
      <c r="Y37" s="43"/>
      <c r="Z37" s="14"/>
      <c r="AA37" s="43"/>
      <c r="AB37" s="18"/>
      <c r="AC37" s="18"/>
      <c r="AD37" s="28">
        <f t="shared" si="0"/>
        <v>4</v>
      </c>
    </row>
    <row r="38" spans="1:38" ht="15" thickBot="1" x14ac:dyDescent="0.35">
      <c r="A38" s="82" t="s">
        <v>115</v>
      </c>
      <c r="B38" s="27">
        <v>3</v>
      </c>
      <c r="C38" s="17">
        <v>2.25</v>
      </c>
      <c r="D38" s="180">
        <v>5</v>
      </c>
      <c r="E38" s="33" t="s">
        <v>163</v>
      </c>
      <c r="F38" s="14">
        <v>5</v>
      </c>
      <c r="G38" s="72" t="s">
        <v>230</v>
      </c>
      <c r="H38" s="14">
        <v>3</v>
      </c>
      <c r="I38" s="72" t="s">
        <v>290</v>
      </c>
      <c r="J38" s="18">
        <v>2</v>
      </c>
      <c r="K38" s="182">
        <v>5</v>
      </c>
      <c r="L38" s="28">
        <f t="shared" si="1"/>
        <v>3</v>
      </c>
      <c r="M38" s="185" t="s">
        <v>324</v>
      </c>
      <c r="N38" s="62">
        <v>5</v>
      </c>
      <c r="O38" s="185" t="s">
        <v>314</v>
      </c>
      <c r="P38" s="18">
        <v>5</v>
      </c>
      <c r="Q38" s="15">
        <v>4</v>
      </c>
      <c r="R38" s="13"/>
      <c r="S38" s="185" t="s">
        <v>386</v>
      </c>
      <c r="T38" s="14"/>
      <c r="U38" s="185" t="s">
        <v>358</v>
      </c>
      <c r="V38" s="18"/>
      <c r="W38" s="15">
        <v>5</v>
      </c>
      <c r="X38" s="13"/>
      <c r="Y38" s="43"/>
      <c r="Z38" s="14"/>
      <c r="AA38" s="43"/>
      <c r="AB38" s="18"/>
      <c r="AC38" s="18"/>
      <c r="AD38" s="28">
        <f t="shared" si="0"/>
        <v>5</v>
      </c>
    </row>
    <row r="39" spans="1:38" ht="15" thickBot="1" x14ac:dyDescent="0.35">
      <c r="A39" s="80" t="s">
        <v>139</v>
      </c>
      <c r="B39" s="27">
        <v>5</v>
      </c>
      <c r="C39" s="17">
        <v>2</v>
      </c>
      <c r="D39" s="180">
        <v>4</v>
      </c>
      <c r="E39" s="33" t="s">
        <v>163</v>
      </c>
      <c r="F39" s="14">
        <v>5</v>
      </c>
      <c r="G39" s="72" t="s">
        <v>247</v>
      </c>
      <c r="H39" s="14">
        <v>2</v>
      </c>
      <c r="I39" s="72" t="s">
        <v>268</v>
      </c>
      <c r="J39" s="18">
        <v>2</v>
      </c>
      <c r="K39" s="182">
        <v>3</v>
      </c>
      <c r="L39" s="28">
        <f t="shared" si="1"/>
        <v>2</v>
      </c>
      <c r="M39" s="185" t="s">
        <v>328</v>
      </c>
      <c r="N39" s="62">
        <v>2</v>
      </c>
      <c r="O39" s="185" t="s">
        <v>345</v>
      </c>
      <c r="P39" s="18">
        <v>2</v>
      </c>
      <c r="Q39" s="15">
        <v>2</v>
      </c>
      <c r="R39" s="13"/>
      <c r="S39" s="185" t="s">
        <v>382</v>
      </c>
      <c r="T39" s="14"/>
      <c r="U39" s="185" t="s">
        <v>358</v>
      </c>
      <c r="V39" s="18"/>
      <c r="W39" s="15">
        <v>2</v>
      </c>
      <c r="X39" s="13">
        <v>10.5</v>
      </c>
      <c r="Y39" s="218" t="s">
        <v>404</v>
      </c>
      <c r="Z39" s="14">
        <v>4</v>
      </c>
      <c r="AA39" s="185" t="s">
        <v>413</v>
      </c>
      <c r="AB39" s="18">
        <v>2.5</v>
      </c>
      <c r="AC39" s="18">
        <v>3</v>
      </c>
      <c r="AD39" s="28">
        <f t="shared" si="0"/>
        <v>3</v>
      </c>
    </row>
    <row r="40" spans="1:38" ht="15" thickBot="1" x14ac:dyDescent="0.35">
      <c r="A40" s="80" t="s">
        <v>132</v>
      </c>
      <c r="B40" s="27">
        <v>3</v>
      </c>
      <c r="C40" s="17">
        <v>4.25</v>
      </c>
      <c r="D40" s="180">
        <v>3</v>
      </c>
      <c r="E40" s="33" t="s">
        <v>168</v>
      </c>
      <c r="F40" s="14">
        <v>2</v>
      </c>
      <c r="G40" s="72" t="s">
        <v>228</v>
      </c>
      <c r="H40" s="14">
        <v>2</v>
      </c>
      <c r="I40" s="72" t="s">
        <v>284</v>
      </c>
      <c r="J40" s="18">
        <v>2</v>
      </c>
      <c r="K40" s="182">
        <v>3</v>
      </c>
      <c r="L40" s="28">
        <v>2</v>
      </c>
      <c r="M40" s="185" t="s">
        <v>324</v>
      </c>
      <c r="N40" s="62">
        <v>5</v>
      </c>
      <c r="O40" s="185" t="s">
        <v>346</v>
      </c>
      <c r="P40" s="18">
        <v>4</v>
      </c>
      <c r="Q40" s="15">
        <v>3</v>
      </c>
      <c r="R40" s="13"/>
      <c r="S40" s="40"/>
      <c r="T40" s="14"/>
      <c r="U40" s="43"/>
      <c r="V40" s="18"/>
      <c r="W40" s="15"/>
      <c r="X40" s="13"/>
      <c r="Y40" s="43"/>
      <c r="Z40" s="14"/>
      <c r="AA40" s="43"/>
      <c r="AB40" s="18"/>
      <c r="AC40" s="18"/>
      <c r="AD40" s="28">
        <f t="shared" si="0"/>
        <v>3</v>
      </c>
    </row>
    <row r="41" spans="1:38" ht="15" thickBot="1" x14ac:dyDescent="0.35">
      <c r="A41" s="80" t="s">
        <v>133</v>
      </c>
      <c r="B41" s="27">
        <v>5</v>
      </c>
      <c r="C41" s="17">
        <v>2.25</v>
      </c>
      <c r="D41" s="180">
        <v>4.75</v>
      </c>
      <c r="E41" s="33" t="s">
        <v>163</v>
      </c>
      <c r="F41" s="14">
        <v>5</v>
      </c>
      <c r="G41" s="72" t="s">
        <v>240</v>
      </c>
      <c r="H41" s="14">
        <v>2</v>
      </c>
      <c r="I41" s="72" t="s">
        <v>313</v>
      </c>
      <c r="J41" s="18">
        <v>2</v>
      </c>
      <c r="K41" s="182">
        <v>4</v>
      </c>
      <c r="L41" s="28">
        <f t="shared" si="1"/>
        <v>2</v>
      </c>
      <c r="M41" s="34"/>
      <c r="N41" s="62">
        <v>5</v>
      </c>
      <c r="O41" s="185" t="s">
        <v>350</v>
      </c>
      <c r="P41" s="18">
        <v>2</v>
      </c>
      <c r="Q41" s="15">
        <v>3</v>
      </c>
      <c r="R41" s="13"/>
      <c r="S41" s="40"/>
      <c r="T41" s="14"/>
      <c r="U41" s="43"/>
      <c r="V41" s="18"/>
      <c r="W41" s="15"/>
      <c r="X41" s="13"/>
      <c r="Y41" s="43"/>
      <c r="Z41" s="14"/>
      <c r="AA41" s="43"/>
      <c r="AB41" s="18"/>
      <c r="AC41" s="18"/>
      <c r="AD41" s="28">
        <f t="shared" si="0"/>
        <v>3</v>
      </c>
    </row>
    <row r="42" spans="1:38" ht="15" thickBot="1" x14ac:dyDescent="0.35">
      <c r="A42" s="80" t="s">
        <v>128</v>
      </c>
      <c r="B42" s="27">
        <v>1</v>
      </c>
      <c r="C42" s="17">
        <v>1</v>
      </c>
      <c r="D42" s="180" t="s">
        <v>202</v>
      </c>
      <c r="E42" s="33" t="s">
        <v>170</v>
      </c>
      <c r="F42" s="14">
        <v>2</v>
      </c>
      <c r="G42" s="72" t="s">
        <v>228</v>
      </c>
      <c r="H42" s="14">
        <v>2</v>
      </c>
      <c r="I42" s="72" t="s">
        <v>285</v>
      </c>
      <c r="J42" s="18">
        <v>2</v>
      </c>
      <c r="K42" s="182">
        <v>3</v>
      </c>
      <c r="L42" s="28">
        <f t="shared" si="1"/>
        <v>0</v>
      </c>
      <c r="M42" s="34"/>
      <c r="N42" s="62"/>
      <c r="O42" s="43"/>
      <c r="P42" s="18"/>
      <c r="Q42" s="15"/>
      <c r="R42" s="13"/>
      <c r="S42" s="40"/>
      <c r="T42" s="14"/>
      <c r="U42" s="43"/>
      <c r="V42" s="18"/>
      <c r="W42" s="15"/>
      <c r="X42" s="13"/>
      <c r="Y42" s="43"/>
      <c r="Z42" s="14"/>
      <c r="AA42" s="43"/>
      <c r="AB42" s="18"/>
      <c r="AC42" s="18"/>
      <c r="AD42" s="28">
        <f t="shared" si="0"/>
        <v>0</v>
      </c>
    </row>
    <row r="43" spans="1:38" ht="15" thickBot="1" x14ac:dyDescent="0.35">
      <c r="A43" s="81" t="s">
        <v>116</v>
      </c>
      <c r="B43" s="29">
        <v>1</v>
      </c>
      <c r="C43" s="23">
        <v>2</v>
      </c>
      <c r="D43" s="181" t="s">
        <v>202</v>
      </c>
      <c r="E43" s="115" t="s">
        <v>170</v>
      </c>
      <c r="F43" s="20">
        <v>2</v>
      </c>
      <c r="G43" s="57"/>
      <c r="H43" s="20">
        <v>0</v>
      </c>
      <c r="I43" s="57"/>
      <c r="J43" s="24"/>
      <c r="K43" s="182">
        <v>3</v>
      </c>
      <c r="L43" s="30">
        <f t="shared" si="1"/>
        <v>0</v>
      </c>
      <c r="M43" s="99"/>
      <c r="N43" s="63"/>
      <c r="O43" s="45"/>
      <c r="P43" s="24"/>
      <c r="Q43" s="21"/>
      <c r="R43" s="19"/>
      <c r="S43" s="41"/>
      <c r="T43" s="20"/>
      <c r="U43" s="45"/>
      <c r="V43" s="24"/>
      <c r="W43" s="21"/>
      <c r="X43" s="19"/>
      <c r="Y43" s="45"/>
      <c r="Z43" s="20"/>
      <c r="AA43" s="45"/>
      <c r="AB43" s="24"/>
      <c r="AC43" s="24"/>
      <c r="AD43" s="30">
        <f t="shared" si="0"/>
        <v>0</v>
      </c>
    </row>
    <row r="44" spans="1:38" ht="15.6" x14ac:dyDescent="0.3">
      <c r="A44" s="110" t="s">
        <v>158</v>
      </c>
      <c r="B44" s="111">
        <f>COUNTIF(B8:B43, "&gt;2.5")</f>
        <v>22</v>
      </c>
      <c r="C44" s="112">
        <f>COUNTIF(C8:C43, "&gt;2.5")</f>
        <v>7</v>
      </c>
      <c r="E44" s="111"/>
      <c r="F44" s="112">
        <f>COUNTIF(F8:F43, "&gt;2.5")</f>
        <v>20</v>
      </c>
      <c r="G44" s="112"/>
      <c r="H44" s="112">
        <f>COUNTIF(H8:H43, "&gt;2.5")</f>
        <v>10</v>
      </c>
      <c r="I44" s="112"/>
      <c r="J44" s="112">
        <f>COUNTIF(J8:J43, "&gt;2.5")</f>
        <v>7</v>
      </c>
      <c r="K44" s="111">
        <f>COUNTIF(K8:K43, "&gt;2.5")</f>
        <v>35</v>
      </c>
      <c r="L44" s="4">
        <f>COUNTIF(L8:L43, "&gt;1")</f>
        <v>21</v>
      </c>
      <c r="M44" s="111"/>
      <c r="N44" s="112">
        <f>COUNTIF(N8:N43, "&gt;2.5")</f>
        <v>13</v>
      </c>
      <c r="O44" s="112"/>
      <c r="P44" s="113">
        <f>COUNTIF(P8:P43, "&gt;2.5")</f>
        <v>10</v>
      </c>
      <c r="Q44" s="112">
        <f>COUNTIF(Q8:Q43, "&gt;2.5")</f>
        <v>16</v>
      </c>
      <c r="R44" s="111">
        <f>COUNTIF(R8:R43, "&gt;8")</f>
        <v>1</v>
      </c>
      <c r="S44" s="112"/>
      <c r="T44" s="112">
        <f>COUNTIF(T8:T43, "&gt;2.5")</f>
        <v>0</v>
      </c>
      <c r="U44" s="112"/>
      <c r="V44" s="112">
        <f>COUNTIF(V8:V43, "&gt;2.5")</f>
        <v>0</v>
      </c>
      <c r="W44" s="114">
        <f>COUNTIF(W8:W43, "&gt;2.5")</f>
        <v>3</v>
      </c>
      <c r="X44" s="111">
        <f>COUNTIF(X8:X43, "&gt;2.5")</f>
        <v>2</v>
      </c>
      <c r="Y44" s="112"/>
      <c r="Z44" s="112">
        <f>COUNTIF(Z8:Z43, "&gt;2.5")</f>
        <v>1</v>
      </c>
      <c r="AA44" s="112"/>
      <c r="AB44" s="112">
        <f>COUNTIF(AB8:AB43, "&gt;2.5")</f>
        <v>0</v>
      </c>
      <c r="AC44" s="4">
        <f>COUNTIF(AC8:AC43, "&gt;2.5")</f>
        <v>1</v>
      </c>
      <c r="AD44" s="114">
        <f>COUNTIF(AD8:AD43, "&gt;2.5")</f>
        <v>19</v>
      </c>
    </row>
    <row r="45" spans="1:38" ht="15" thickBot="1" x14ac:dyDescent="0.35"/>
    <row r="46" spans="1:38" x14ac:dyDescent="0.3">
      <c r="A46" s="79" t="s">
        <v>148</v>
      </c>
      <c r="B46" s="54">
        <v>4</v>
      </c>
      <c r="C46" s="11">
        <v>2</v>
      </c>
      <c r="D46" s="183">
        <v>1.25</v>
      </c>
      <c r="E46" s="32" t="s">
        <v>163</v>
      </c>
      <c r="F46" s="9">
        <v>5</v>
      </c>
      <c r="G46" s="125" t="s">
        <v>225</v>
      </c>
      <c r="H46" s="9">
        <v>2</v>
      </c>
      <c r="I46" s="125" t="s">
        <v>288</v>
      </c>
      <c r="J46" s="10">
        <v>2</v>
      </c>
      <c r="K46" s="26"/>
      <c r="L46" s="12">
        <v>0</v>
      </c>
      <c r="M46" s="36"/>
      <c r="N46" s="61"/>
      <c r="O46" s="42"/>
      <c r="P46" s="12"/>
      <c r="Q46" s="10">
        <v>2</v>
      </c>
      <c r="R46" s="188">
        <v>13</v>
      </c>
      <c r="S46" s="39"/>
      <c r="T46" s="9"/>
      <c r="U46" s="42"/>
      <c r="V46" s="12"/>
      <c r="W46" s="10">
        <v>2</v>
      </c>
      <c r="X46" s="182">
        <v>15</v>
      </c>
      <c r="Y46" s="219" t="s">
        <v>399</v>
      </c>
      <c r="Z46" s="9">
        <v>2</v>
      </c>
      <c r="AA46" s="42" t="s">
        <v>202</v>
      </c>
      <c r="AB46" s="12">
        <v>2</v>
      </c>
      <c r="AC46" s="12">
        <v>2</v>
      </c>
      <c r="AD46" s="26">
        <f t="shared" ref="AD46:AD47" si="2">MAX(Q46:Q46, W46:W46, AC46:AC46)</f>
        <v>2</v>
      </c>
      <c r="AF46" s="127"/>
      <c r="AG46" s="127"/>
      <c r="AH46" s="127"/>
      <c r="AI46" s="220">
        <v>2.25</v>
      </c>
      <c r="AJ46" s="220">
        <v>1</v>
      </c>
      <c r="AK46" s="127"/>
      <c r="AL46" s="127"/>
    </row>
    <row r="47" spans="1:38" x14ac:dyDescent="0.3">
      <c r="A47" s="86" t="s">
        <v>157</v>
      </c>
      <c r="B47" s="87">
        <v>5</v>
      </c>
      <c r="C47" s="25">
        <v>2</v>
      </c>
      <c r="D47" s="184"/>
      <c r="E47" s="117" t="s">
        <v>163</v>
      </c>
      <c r="F47" s="58">
        <v>5</v>
      </c>
      <c r="G47" s="72" t="s">
        <v>206</v>
      </c>
      <c r="H47" s="58">
        <v>2</v>
      </c>
      <c r="I47" s="73"/>
      <c r="J47" s="59"/>
      <c r="K47" s="28">
        <v>3</v>
      </c>
      <c r="L47" s="28">
        <v>0</v>
      </c>
      <c r="M47" s="117"/>
      <c r="N47" s="92"/>
      <c r="O47" s="118"/>
      <c r="P47" s="184"/>
      <c r="Q47" s="97"/>
      <c r="R47" s="89"/>
      <c r="S47" s="95"/>
      <c r="T47" s="58"/>
      <c r="U47" s="98"/>
      <c r="V47" s="59"/>
      <c r="W47" s="97"/>
      <c r="X47" s="89"/>
      <c r="Y47" s="98"/>
      <c r="Z47" s="58"/>
      <c r="AA47" s="98"/>
      <c r="AB47" s="59"/>
      <c r="AC47" s="59"/>
      <c r="AD47" s="90">
        <f t="shared" si="2"/>
        <v>0</v>
      </c>
    </row>
    <row r="48" spans="1:38" x14ac:dyDescent="0.3">
      <c r="A48" t="s">
        <v>414</v>
      </c>
      <c r="F48" s="14">
        <v>2</v>
      </c>
    </row>
    <row r="49" spans="1:38" ht="28.8" x14ac:dyDescent="0.3">
      <c r="A49" s="80" t="s">
        <v>154</v>
      </c>
      <c r="B49" s="27">
        <v>5</v>
      </c>
      <c r="C49" s="17">
        <v>2.75</v>
      </c>
      <c r="D49" s="180">
        <v>1</v>
      </c>
      <c r="E49" s="33" t="s">
        <v>163</v>
      </c>
      <c r="F49" s="14">
        <v>5</v>
      </c>
      <c r="G49" s="72" t="s">
        <v>227</v>
      </c>
      <c r="H49" s="14">
        <v>2</v>
      </c>
      <c r="I49" s="72" t="s">
        <v>302</v>
      </c>
      <c r="J49" s="15">
        <v>2</v>
      </c>
      <c r="K49" s="28">
        <v>3.25</v>
      </c>
      <c r="L49" s="18">
        <v>0</v>
      </c>
      <c r="M49" s="77"/>
      <c r="N49" s="62"/>
      <c r="O49" s="78"/>
      <c r="P49" s="18"/>
      <c r="Q49" s="15"/>
      <c r="R49" s="186">
        <v>13.5</v>
      </c>
      <c r="S49" s="185" t="s">
        <v>382</v>
      </c>
      <c r="T49" s="14"/>
      <c r="U49" s="185" t="s">
        <v>361</v>
      </c>
      <c r="V49" s="18"/>
      <c r="W49" s="15">
        <v>2</v>
      </c>
      <c r="X49" s="179">
        <v>10.5</v>
      </c>
      <c r="Y49" s="78" t="s">
        <v>396</v>
      </c>
      <c r="Z49" s="14">
        <v>5</v>
      </c>
      <c r="AA49" s="185" t="s">
        <v>411</v>
      </c>
      <c r="AB49" s="18">
        <v>4</v>
      </c>
      <c r="AC49" s="18">
        <v>3</v>
      </c>
      <c r="AD49" s="28">
        <f t="shared" ref="AD49:AD52" si="3">MAX(Q49:Q49, W49:W49, AC49:AC49)</f>
        <v>3</v>
      </c>
      <c r="AF49" s="127"/>
      <c r="AG49" s="127"/>
      <c r="AH49" s="127"/>
      <c r="AI49" s="220"/>
      <c r="AJ49" s="220">
        <v>2</v>
      </c>
      <c r="AK49" s="127"/>
      <c r="AL49" s="127"/>
    </row>
    <row r="50" spans="1:38" x14ac:dyDescent="0.3">
      <c r="A50" s="80" t="s">
        <v>145</v>
      </c>
      <c r="B50" s="27">
        <v>2</v>
      </c>
      <c r="C50" s="17">
        <v>0</v>
      </c>
      <c r="D50" s="180">
        <v>2</v>
      </c>
      <c r="E50" s="33" t="s">
        <v>168</v>
      </c>
      <c r="F50" s="14">
        <v>2</v>
      </c>
      <c r="G50" s="72" t="s">
        <v>228</v>
      </c>
      <c r="H50" s="14">
        <v>2</v>
      </c>
      <c r="I50" s="72" t="s">
        <v>273</v>
      </c>
      <c r="J50" s="15">
        <v>2</v>
      </c>
      <c r="K50" s="28">
        <v>4</v>
      </c>
      <c r="L50" s="18">
        <f t="shared" ref="L50:L51" si="4">(IF(SUM(B50:D50)/3 &gt;= 3, 1, 0) + COUNTIF(F50:J50,"&gt;=3")) * IF(K50 &gt; 2, 1, 0)</f>
        <v>0</v>
      </c>
      <c r="M50" s="34"/>
      <c r="N50" s="62"/>
      <c r="O50" s="43"/>
      <c r="P50" s="18"/>
      <c r="Q50" s="15"/>
      <c r="R50" s="186">
        <v>17</v>
      </c>
      <c r="S50" s="185" t="s">
        <v>375</v>
      </c>
      <c r="T50" s="14"/>
      <c r="U50" s="185" t="s">
        <v>360</v>
      </c>
      <c r="V50" s="18"/>
      <c r="W50" s="15">
        <v>2</v>
      </c>
      <c r="X50" s="179">
        <v>17</v>
      </c>
      <c r="Y50" s="78" t="s">
        <v>400</v>
      </c>
      <c r="Z50" s="14">
        <v>3.75</v>
      </c>
      <c r="AA50" s="185" t="s">
        <v>412</v>
      </c>
      <c r="AB50" s="18">
        <v>2.25</v>
      </c>
      <c r="AC50" s="18">
        <v>3</v>
      </c>
      <c r="AD50" s="28">
        <f t="shared" si="3"/>
        <v>3</v>
      </c>
      <c r="AF50" s="127"/>
      <c r="AG50" s="127"/>
      <c r="AH50" s="127"/>
      <c r="AI50" s="220">
        <v>3.25</v>
      </c>
      <c r="AJ50" s="220">
        <v>1</v>
      </c>
      <c r="AK50" s="127"/>
      <c r="AL50" s="127"/>
    </row>
    <row r="51" spans="1:38" x14ac:dyDescent="0.3">
      <c r="A51" s="80" t="s">
        <v>17</v>
      </c>
      <c r="B51" s="27">
        <v>5</v>
      </c>
      <c r="C51" s="17">
        <v>5</v>
      </c>
      <c r="D51" s="180">
        <v>3.75</v>
      </c>
      <c r="E51" s="33" t="s">
        <v>163</v>
      </c>
      <c r="F51" s="14">
        <v>5</v>
      </c>
      <c r="G51" s="72" t="s">
        <v>227</v>
      </c>
      <c r="H51" s="14">
        <v>4</v>
      </c>
      <c r="I51" s="72" t="s">
        <v>255</v>
      </c>
      <c r="J51" s="15">
        <v>2</v>
      </c>
      <c r="K51" s="28">
        <v>4.25</v>
      </c>
      <c r="L51" s="18">
        <f t="shared" si="4"/>
        <v>3</v>
      </c>
      <c r="M51" s="185" t="s">
        <v>336</v>
      </c>
      <c r="N51" s="62">
        <v>4</v>
      </c>
      <c r="O51" s="185" t="s">
        <v>348</v>
      </c>
      <c r="P51" s="18">
        <v>3</v>
      </c>
      <c r="Q51" s="15">
        <v>4</v>
      </c>
      <c r="R51" s="179"/>
      <c r="S51" s="40"/>
      <c r="T51" s="14"/>
      <c r="U51" s="44"/>
      <c r="V51" s="18"/>
      <c r="W51" s="15"/>
      <c r="X51" s="179"/>
      <c r="Y51" s="46"/>
      <c r="Z51" s="14"/>
      <c r="AA51" s="46"/>
      <c r="AB51" s="18"/>
      <c r="AC51" s="18"/>
      <c r="AD51" s="28">
        <f t="shared" si="3"/>
        <v>4</v>
      </c>
      <c r="AF51" s="127"/>
      <c r="AG51" s="127"/>
      <c r="AH51" s="127"/>
      <c r="AI51" s="220">
        <v>2.75</v>
      </c>
      <c r="AJ51" s="220">
        <v>5</v>
      </c>
      <c r="AK51" s="127"/>
      <c r="AL51" s="127"/>
    </row>
    <row r="52" spans="1:38" ht="28.8" x14ac:dyDescent="0.3">
      <c r="A52" s="80" t="s">
        <v>16</v>
      </c>
      <c r="B52" s="27">
        <v>5</v>
      </c>
      <c r="C52" s="17">
        <v>2.75</v>
      </c>
      <c r="D52" s="180">
        <v>2</v>
      </c>
      <c r="E52" s="33" t="s">
        <v>171</v>
      </c>
      <c r="F52" s="14">
        <v>2</v>
      </c>
      <c r="G52" s="72" t="s">
        <v>208</v>
      </c>
      <c r="H52" s="14">
        <v>2</v>
      </c>
      <c r="I52" s="72" t="s">
        <v>266</v>
      </c>
      <c r="J52" s="18">
        <v>2</v>
      </c>
      <c r="K52" s="179">
        <v>3</v>
      </c>
      <c r="L52" s="28">
        <v>2</v>
      </c>
      <c r="M52" s="34"/>
      <c r="N52" s="62"/>
      <c r="O52" s="185" t="s">
        <v>316</v>
      </c>
      <c r="P52" s="18">
        <v>2</v>
      </c>
      <c r="Q52" s="15">
        <v>2</v>
      </c>
      <c r="R52" s="179"/>
      <c r="S52" s="185" t="s">
        <v>378</v>
      </c>
      <c r="T52" s="14"/>
      <c r="U52" s="185" t="s">
        <v>355</v>
      </c>
      <c r="V52" s="18"/>
      <c r="W52" s="15">
        <v>2</v>
      </c>
      <c r="X52" s="179">
        <v>9</v>
      </c>
      <c r="Y52" s="78" t="s">
        <v>396</v>
      </c>
      <c r="Z52" s="14">
        <v>5</v>
      </c>
      <c r="AA52" s="185" t="s">
        <v>408</v>
      </c>
      <c r="AB52" s="18">
        <v>4</v>
      </c>
      <c r="AC52" s="18">
        <v>3</v>
      </c>
      <c r="AD52" s="28">
        <f t="shared" si="3"/>
        <v>3</v>
      </c>
    </row>
    <row r="53" spans="1:38" x14ac:dyDescent="0.3">
      <c r="A53" t="s">
        <v>415</v>
      </c>
      <c r="F53" s="14">
        <v>2</v>
      </c>
    </row>
    <row r="54" spans="1:38" x14ac:dyDescent="0.3">
      <c r="A54" s="80" t="s">
        <v>142</v>
      </c>
      <c r="B54" s="27">
        <v>2</v>
      </c>
      <c r="C54" s="17"/>
      <c r="D54" s="180">
        <v>1.25</v>
      </c>
      <c r="E54" s="33" t="s">
        <v>170</v>
      </c>
      <c r="F54" s="14">
        <v>2</v>
      </c>
      <c r="G54" s="72" t="s">
        <v>233</v>
      </c>
      <c r="H54" s="14">
        <v>2</v>
      </c>
      <c r="I54" s="72" t="s">
        <v>250</v>
      </c>
      <c r="J54" s="15">
        <v>2</v>
      </c>
      <c r="K54" s="28"/>
      <c r="L54" s="18">
        <f t="shared" ref="L54" si="5">(IF(SUM(B54:D54)/3 &gt;= 3, 1, 0) + COUNTIF(F54:J54,"&gt;=3")) * IF(K54 &gt; 2, 1, 0)</f>
        <v>0</v>
      </c>
      <c r="M54" s="34"/>
      <c r="N54" s="62"/>
      <c r="O54" s="43"/>
      <c r="P54" s="18"/>
      <c r="Q54" s="15"/>
      <c r="R54" s="186">
        <v>11.5</v>
      </c>
      <c r="S54" s="40"/>
      <c r="T54" s="14"/>
      <c r="U54" s="43"/>
      <c r="V54" s="18"/>
      <c r="W54" s="15">
        <v>2</v>
      </c>
      <c r="X54" s="179"/>
      <c r="Y54" s="43"/>
      <c r="Z54" s="14"/>
      <c r="AA54" s="43"/>
      <c r="AB54" s="18"/>
      <c r="AC54" s="18"/>
      <c r="AD54" s="28">
        <f t="shared" ref="AD54:AD57" si="6">MAX(Q54:Q54, W54:W54, AC54:AC54)</f>
        <v>2</v>
      </c>
      <c r="AF54" s="127"/>
      <c r="AG54" s="127"/>
      <c r="AH54" s="127"/>
      <c r="AI54" s="220">
        <v>1</v>
      </c>
      <c r="AJ54" s="220">
        <v>1.75</v>
      </c>
      <c r="AK54" s="127"/>
      <c r="AL54" s="127"/>
    </row>
    <row r="55" spans="1:38" x14ac:dyDescent="0.3">
      <c r="A55" s="80" t="s">
        <v>151</v>
      </c>
      <c r="B55" s="27">
        <v>3</v>
      </c>
      <c r="C55" s="17">
        <v>2.75</v>
      </c>
      <c r="D55" s="180">
        <v>4</v>
      </c>
      <c r="E55" s="33" t="s">
        <v>168</v>
      </c>
      <c r="F55" s="14">
        <v>2</v>
      </c>
      <c r="G55" s="72" t="s">
        <v>222</v>
      </c>
      <c r="H55" s="14">
        <v>3</v>
      </c>
      <c r="I55" s="72" t="s">
        <v>267</v>
      </c>
      <c r="J55" s="18">
        <v>2</v>
      </c>
      <c r="K55" s="179">
        <v>4.25</v>
      </c>
      <c r="L55" s="28">
        <f t="shared" ref="L55" si="7">(IF(SUM(B55:D55)/3 &gt;= 3, 1, 0) + COUNTIF(F55:J55,"&gt;=3")) * IF(K55 &gt; 2, 1, 0)</f>
        <v>2</v>
      </c>
      <c r="M55" s="185" t="s">
        <v>335</v>
      </c>
      <c r="N55" s="62">
        <v>2</v>
      </c>
      <c r="O55" s="185" t="s">
        <v>346</v>
      </c>
      <c r="P55" s="18">
        <v>4</v>
      </c>
      <c r="Q55" s="15">
        <v>2</v>
      </c>
      <c r="R55" s="179"/>
      <c r="S55" s="185" t="s">
        <v>369</v>
      </c>
      <c r="T55" s="14"/>
      <c r="U55" s="185" t="s">
        <v>363</v>
      </c>
      <c r="V55" s="18"/>
      <c r="W55" s="15">
        <v>3</v>
      </c>
      <c r="X55" s="179"/>
      <c r="Y55" s="43"/>
      <c r="Z55" s="14"/>
      <c r="AA55" s="43"/>
      <c r="AB55" s="18"/>
      <c r="AC55" s="18"/>
      <c r="AD55" s="28">
        <f t="shared" si="6"/>
        <v>3</v>
      </c>
    </row>
    <row r="56" spans="1:38" x14ac:dyDescent="0.3">
      <c r="A56" s="80" t="s">
        <v>155</v>
      </c>
      <c r="B56" s="27">
        <v>4</v>
      </c>
      <c r="C56" s="17">
        <v>2</v>
      </c>
      <c r="D56" s="180">
        <v>1</v>
      </c>
      <c r="E56" s="33" t="s">
        <v>164</v>
      </c>
      <c r="F56" s="14">
        <v>2</v>
      </c>
      <c r="G56" s="72" t="s">
        <v>237</v>
      </c>
      <c r="H56" s="14">
        <v>2</v>
      </c>
      <c r="I56" s="72" t="s">
        <v>307</v>
      </c>
      <c r="J56" s="15">
        <v>2</v>
      </c>
      <c r="K56" s="28">
        <v>3</v>
      </c>
      <c r="L56" s="18">
        <f t="shared" ref="L56" si="8">(IF(SUM(B56:D56)/3 &gt;= 3, 1, 0) + COUNTIF(F56:J56,"&gt;=3")) * IF(K56 &gt; 2, 1, 0)</f>
        <v>0</v>
      </c>
      <c r="M56" s="77"/>
      <c r="N56" s="62"/>
      <c r="O56" s="78"/>
      <c r="P56" s="18"/>
      <c r="Q56" s="15"/>
      <c r="R56" s="179">
        <v>6.5</v>
      </c>
      <c r="S56" s="40"/>
      <c r="T56" s="14"/>
      <c r="U56" s="43"/>
      <c r="V56" s="18"/>
      <c r="W56" s="15">
        <v>2</v>
      </c>
      <c r="X56" s="179"/>
      <c r="Y56" s="43"/>
      <c r="Z56" s="14"/>
      <c r="AA56" s="43"/>
      <c r="AB56" s="18"/>
      <c r="AC56" s="18"/>
      <c r="AD56" s="28">
        <f t="shared" si="6"/>
        <v>2</v>
      </c>
      <c r="AF56" s="127"/>
      <c r="AG56" s="127"/>
      <c r="AH56" s="127"/>
      <c r="AI56" s="220">
        <v>2</v>
      </c>
      <c r="AJ56" s="220">
        <v>0</v>
      </c>
      <c r="AK56" s="127"/>
      <c r="AL56" s="127"/>
    </row>
    <row r="57" spans="1:38" x14ac:dyDescent="0.3">
      <c r="A57" s="80" t="s">
        <v>146</v>
      </c>
      <c r="B57" s="27">
        <v>4</v>
      </c>
      <c r="C57" s="17">
        <v>2</v>
      </c>
      <c r="D57" s="180">
        <v>0</v>
      </c>
      <c r="E57" s="33" t="s">
        <v>172</v>
      </c>
      <c r="F57" s="14">
        <v>2</v>
      </c>
      <c r="G57" s="72" t="s">
        <v>208</v>
      </c>
      <c r="H57" s="14">
        <v>2</v>
      </c>
      <c r="I57" s="72" t="s">
        <v>299</v>
      </c>
      <c r="J57" s="18">
        <v>2</v>
      </c>
      <c r="K57" s="179">
        <v>4.25</v>
      </c>
      <c r="L57" s="28">
        <f t="shared" ref="L57" si="9">(IF(SUM(B57:D57)/3 &gt;= 3, 1, 0) + COUNTIF(F57:J57,"&gt;=3")) * IF(K57 &gt; 2, 1, 0)</f>
        <v>0</v>
      </c>
      <c r="M57" s="34"/>
      <c r="N57" s="62"/>
      <c r="O57" s="64"/>
      <c r="P57" s="66"/>
      <c r="Q57" s="28"/>
      <c r="R57" s="14">
        <v>3.5</v>
      </c>
      <c r="S57" s="43"/>
      <c r="T57" s="62"/>
      <c r="U57" s="68"/>
      <c r="V57" s="15"/>
      <c r="W57" s="28">
        <v>2</v>
      </c>
      <c r="X57" s="14">
        <v>7.5</v>
      </c>
      <c r="Y57" s="46"/>
      <c r="Z57" s="14"/>
      <c r="AA57" s="60"/>
      <c r="AB57" s="18"/>
      <c r="AC57" s="112"/>
      <c r="AD57" s="28">
        <f t="shared" si="6"/>
        <v>2</v>
      </c>
    </row>
    <row r="58" spans="1:38" x14ac:dyDescent="0.3">
      <c r="A58" t="s">
        <v>416</v>
      </c>
      <c r="F58" s="14">
        <v>2</v>
      </c>
    </row>
    <row r="59" spans="1:38" x14ac:dyDescent="0.3">
      <c r="A59" s="80" t="s">
        <v>37</v>
      </c>
      <c r="B59" s="179">
        <v>5</v>
      </c>
      <c r="C59" s="17">
        <v>2</v>
      </c>
      <c r="D59" s="180">
        <v>2.25</v>
      </c>
      <c r="E59" s="33" t="s">
        <v>175</v>
      </c>
      <c r="F59" s="62">
        <v>2</v>
      </c>
      <c r="G59" s="72" t="s">
        <v>238</v>
      </c>
      <c r="H59" s="14">
        <v>2</v>
      </c>
      <c r="I59" s="72" t="s">
        <v>267</v>
      </c>
      <c r="J59" s="15">
        <v>2</v>
      </c>
      <c r="K59" s="28">
        <v>3</v>
      </c>
      <c r="L59" s="18">
        <v>2</v>
      </c>
      <c r="M59" s="34"/>
      <c r="N59" s="62"/>
      <c r="O59" s="185" t="s">
        <v>354</v>
      </c>
      <c r="P59" s="180">
        <v>2</v>
      </c>
      <c r="Q59" s="15">
        <v>2</v>
      </c>
      <c r="R59" s="179"/>
      <c r="S59" s="185" t="s">
        <v>373</v>
      </c>
      <c r="T59" s="14"/>
      <c r="U59" s="185" t="s">
        <v>364</v>
      </c>
      <c r="V59" s="18"/>
      <c r="W59" s="15">
        <v>2</v>
      </c>
      <c r="X59" s="179"/>
      <c r="Y59" s="43"/>
      <c r="Z59" s="14"/>
      <c r="AA59" s="43"/>
      <c r="AB59" s="18"/>
      <c r="AC59" s="18"/>
      <c r="AD59" s="28">
        <f t="shared" ref="AD59:AD60" si="10">MAX(Q59:Q59, W59:W59, AC59:AC59)</f>
        <v>2</v>
      </c>
      <c r="AF59" s="127"/>
      <c r="AG59" s="127"/>
      <c r="AH59" s="127"/>
      <c r="AI59" s="220">
        <v>2.75</v>
      </c>
      <c r="AJ59" s="220">
        <v>2.75</v>
      </c>
      <c r="AK59" s="127"/>
      <c r="AL59" s="127"/>
    </row>
    <row r="60" spans="1:38" x14ac:dyDescent="0.3">
      <c r="A60" s="80" t="s">
        <v>152</v>
      </c>
      <c r="B60" s="27">
        <v>0</v>
      </c>
      <c r="C60" s="17">
        <v>0</v>
      </c>
      <c r="D60" s="180">
        <v>0</v>
      </c>
      <c r="E60" s="33" t="s">
        <v>164</v>
      </c>
      <c r="F60" s="14">
        <v>2</v>
      </c>
      <c r="G60" s="72" t="s">
        <v>208</v>
      </c>
      <c r="H60" s="14">
        <v>2</v>
      </c>
      <c r="I60" s="72" t="s">
        <v>256</v>
      </c>
      <c r="J60" s="18">
        <v>2</v>
      </c>
      <c r="K60" s="179" t="s">
        <v>202</v>
      </c>
      <c r="L60" s="28">
        <f t="shared" ref="L60" si="11">(IF(SUM(B60:D60)/3 &gt;= 3, 1, 0) + COUNTIF(F60:J60,"&gt;=3")) * IF(K60 &gt; 2, 1, 0)</f>
        <v>0</v>
      </c>
      <c r="M60" s="34"/>
      <c r="N60" s="62"/>
      <c r="O60" s="43"/>
      <c r="P60" s="18"/>
      <c r="Q60" s="15"/>
      <c r="R60" s="179">
        <v>0</v>
      </c>
      <c r="S60" s="40"/>
      <c r="T60" s="14"/>
      <c r="U60" s="44"/>
      <c r="V60" s="18"/>
      <c r="W60" s="15">
        <v>2</v>
      </c>
      <c r="X60" s="179"/>
      <c r="Y60" s="43"/>
      <c r="Z60" s="14"/>
      <c r="AA60" s="43"/>
      <c r="AB60" s="18"/>
      <c r="AC60" s="18"/>
      <c r="AD60" s="28">
        <f t="shared" si="10"/>
        <v>2</v>
      </c>
    </row>
    <row r="61" spans="1:38" x14ac:dyDescent="0.3">
      <c r="A61" t="s">
        <v>417</v>
      </c>
      <c r="F61" s="58">
        <v>5</v>
      </c>
    </row>
    <row r="62" spans="1:38" x14ac:dyDescent="0.3">
      <c r="A62" s="80" t="s">
        <v>153</v>
      </c>
      <c r="B62" s="27">
        <v>5</v>
      </c>
      <c r="C62" s="17">
        <v>4</v>
      </c>
      <c r="D62" s="180">
        <v>4</v>
      </c>
      <c r="E62" s="33" t="s">
        <v>163</v>
      </c>
      <c r="F62" s="14">
        <v>5</v>
      </c>
      <c r="G62" s="72" t="s">
        <v>214</v>
      </c>
      <c r="H62" s="14">
        <v>3</v>
      </c>
      <c r="I62" s="72" t="s">
        <v>269</v>
      </c>
      <c r="J62" s="18">
        <v>4.25</v>
      </c>
      <c r="K62" s="179">
        <v>4.25</v>
      </c>
      <c r="L62" s="28">
        <f t="shared" ref="L62:L63" si="12">(IF(SUM(B62:D62)/3 &gt;= 3, 1, 0) + COUNTIF(F62:J62,"&gt;=3")) * IF(K62 &gt; 2, 1, 0)</f>
        <v>4</v>
      </c>
      <c r="M62" s="185" t="s">
        <v>327</v>
      </c>
      <c r="N62" s="62">
        <v>4</v>
      </c>
      <c r="O62" s="185" t="s">
        <v>348</v>
      </c>
      <c r="P62" s="18">
        <v>3</v>
      </c>
      <c r="Q62" s="15">
        <v>4</v>
      </c>
      <c r="R62" s="179"/>
      <c r="S62" s="40"/>
      <c r="T62" s="14"/>
      <c r="U62" s="44"/>
      <c r="V62" s="18"/>
      <c r="W62" s="15"/>
      <c r="X62" s="179"/>
      <c r="Y62" s="46"/>
      <c r="Z62" s="14"/>
      <c r="AA62" s="46"/>
      <c r="AB62" s="18"/>
      <c r="AC62" s="18"/>
      <c r="AD62" s="28">
        <f t="shared" ref="AD62:AD64" si="13">MAX(Q62:Q62, W62:W62, AC62:AC62)</f>
        <v>4</v>
      </c>
    </row>
    <row r="63" spans="1:38" x14ac:dyDescent="0.3">
      <c r="A63" s="80" t="s">
        <v>293</v>
      </c>
      <c r="B63" s="123"/>
      <c r="C63" s="17">
        <v>0</v>
      </c>
      <c r="D63" s="180"/>
      <c r="E63" s="33" t="s">
        <v>294</v>
      </c>
      <c r="F63" s="14">
        <v>2</v>
      </c>
      <c r="G63" s="60"/>
      <c r="H63" s="14"/>
      <c r="I63" s="72" t="s">
        <v>285</v>
      </c>
      <c r="J63" s="18">
        <v>2</v>
      </c>
      <c r="K63" s="28">
        <v>3</v>
      </c>
      <c r="L63" s="28">
        <f t="shared" si="12"/>
        <v>0</v>
      </c>
      <c r="M63" s="33"/>
      <c r="N63" s="62"/>
      <c r="O63" s="83"/>
      <c r="P63" s="180"/>
      <c r="Q63" s="15"/>
      <c r="R63" s="179">
        <v>1</v>
      </c>
      <c r="S63" s="40"/>
      <c r="T63" s="14"/>
      <c r="U63" s="43"/>
      <c r="V63" s="18"/>
      <c r="W63" s="15">
        <v>2</v>
      </c>
      <c r="X63" s="179"/>
      <c r="Y63" s="43"/>
      <c r="Z63" s="14"/>
      <c r="AA63" s="43"/>
      <c r="AB63" s="18"/>
      <c r="AC63" s="18"/>
      <c r="AD63" s="28">
        <f t="shared" si="13"/>
        <v>2</v>
      </c>
    </row>
    <row r="64" spans="1:38" x14ac:dyDescent="0.3">
      <c r="A64" s="80" t="s">
        <v>147</v>
      </c>
      <c r="B64" s="27">
        <v>3</v>
      </c>
      <c r="C64" s="17">
        <v>4</v>
      </c>
      <c r="D64" s="180">
        <v>2.75</v>
      </c>
      <c r="E64" s="33" t="s">
        <v>176</v>
      </c>
      <c r="F64" s="14">
        <v>2</v>
      </c>
      <c r="G64" s="72" t="s">
        <v>211</v>
      </c>
      <c r="H64" s="14">
        <v>2</v>
      </c>
      <c r="I64" s="72" t="s">
        <v>271</v>
      </c>
      <c r="J64" s="18">
        <v>2</v>
      </c>
      <c r="K64" s="179">
        <v>5</v>
      </c>
      <c r="L64" s="28">
        <v>2</v>
      </c>
      <c r="M64" s="34"/>
      <c r="N64" s="62"/>
      <c r="O64" s="185" t="s">
        <v>352</v>
      </c>
      <c r="P64" s="18">
        <v>2</v>
      </c>
      <c r="Q64" s="15">
        <v>2</v>
      </c>
      <c r="R64" s="179">
        <v>8.5</v>
      </c>
      <c r="S64" s="185" t="s">
        <v>380</v>
      </c>
      <c r="T64" s="14"/>
      <c r="U64" s="185" t="s">
        <v>364</v>
      </c>
      <c r="V64" s="18"/>
      <c r="W64" s="15">
        <v>2</v>
      </c>
      <c r="X64" s="179">
        <v>11</v>
      </c>
      <c r="Y64" s="78" t="s">
        <v>398</v>
      </c>
      <c r="Z64" s="14">
        <v>2.75</v>
      </c>
      <c r="AA64" s="185" t="s">
        <v>410</v>
      </c>
      <c r="AB64" s="18">
        <v>2.5</v>
      </c>
      <c r="AC64" s="18">
        <v>2</v>
      </c>
      <c r="AD64" s="28">
        <f t="shared" si="13"/>
        <v>2</v>
      </c>
    </row>
    <row r="65" spans="1:1" x14ac:dyDescent="0.3">
      <c r="A65" t="s">
        <v>418</v>
      </c>
    </row>
  </sheetData>
  <sortState ref="A8:AD43">
    <sortCondition ref="A8"/>
  </sortState>
  <mergeCells count="20">
    <mergeCell ref="J6:J7"/>
    <mergeCell ref="E6:E7"/>
    <mergeCell ref="G6:G7"/>
    <mergeCell ref="I6:I7"/>
    <mergeCell ref="K5:K7"/>
    <mergeCell ref="B2:AD2"/>
    <mergeCell ref="B3:AD3"/>
    <mergeCell ref="AD5:AD7"/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E5:J5"/>
  </mergeCells>
  <conditionalFormatting sqref="P8:Q16 F8:F16 H8:H16 J8:K8 N8:N16 T8:T16 V8:W16 Z8:Z16 AB8:AD16 AB18:AD21 Z18:Z21 V18:W21 T18:T21 N18:N21 J18:J21 H18:H21 F18:F21 P18:Q21 P25:Q27 F25:F27 H25:H27 J25:J27 N25:N27 T25:T27 V25:W27 Z25:Z27 AB25:AD27 AB29:AD32 Z29:Z32 V29:W32 T29:T32 N29:N32 J29:J32 H29:H32 F29:F32 P29:Q32 P35:Q43 F35:F43 H35:H43 J35:J43 N35:N43 T35:T43 V35:W43 Z35:Z43 AB35:AD43 J9:J16 K9:K21 K23:K43 P23:Q23 F23 H23 J23 N23 T23 V23:W23 Z23 AB23:AD23">
    <cfRule type="colorScale" priority="16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8:D16 B18:D21 B25:D25 B26:C43 D26:D42 B23:D23">
    <cfRule type="colorScale" priority="16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17:Q17 F17 H17 J17 N17 T17 V17:W17 Z17 AB17:AD17">
    <cfRule type="colorScale" priority="8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7:D17">
    <cfRule type="colorScale" priority="8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4:AD24 Z24 V24:W24 T24 N24 J24 H24 F24 P24:Q24">
    <cfRule type="colorScale" priority="8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4:D24">
    <cfRule type="colorScale" priority="8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8:Q28 F28 H28 J28 N28 T28 V28:W28 Z28 AB28:AD28">
    <cfRule type="colorScale" priority="8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21 L23:L43">
    <cfRule type="iconSet" priority="593">
      <iconSet iconSet="3Symbols" showValue="0">
        <cfvo type="percent" val="0"/>
        <cfvo type="num" val="1"/>
        <cfvo type="num" val="2"/>
      </iconSet>
    </cfRule>
  </conditionalFormatting>
  <conditionalFormatting sqref="AB33:AD33 Z33 V33:W33 T33 N33 J33 H33 F33 P33:Q33">
    <cfRule type="colorScale" priority="7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P34:Q34 F34 H34 J34 N34 T34 V34:W34 Z34 AB34:AD34">
    <cfRule type="colorScale" priority="7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AI22:AJ22">
    <cfRule type="colorScale" priority="7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22">
    <cfRule type="iconSet" priority="73">
      <iconSet iconSet="3Symbols" showValue="0">
        <cfvo type="percent" val="0"/>
        <cfvo type="num" val="1"/>
        <cfvo type="num" val="2"/>
      </iconSet>
    </cfRule>
  </conditionalFormatting>
  <conditionalFormatting sqref="AB22:AD22 Z22 V22:W22 T22 N22 J22:K22 H22 F22 P22:Q22">
    <cfRule type="colorScale" priority="7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2:D22">
    <cfRule type="colorScale" priority="7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46:AJ46">
    <cfRule type="colorScale" priority="7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B46:D46">
    <cfRule type="colorScale" priority="6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46:AD46 Z46 V46:W46 T46 N46 J46:K46 H46 F46 P46:Q46">
    <cfRule type="colorScale" priority="6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46">
    <cfRule type="iconSet" priority="69">
      <iconSet iconSet="3Symbols" showValue="0">
        <cfvo type="percent" val="0"/>
        <cfvo type="num" val="1"/>
        <cfvo type="num" val="2"/>
      </iconSet>
    </cfRule>
  </conditionalFormatting>
  <conditionalFormatting sqref="H47 F47 J47 P47:Q47 T47 V47:W47 Z47 AB47:AD47 N47">
    <cfRule type="colorScale" priority="6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7:D47">
    <cfRule type="colorScale" priority="6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47">
    <cfRule type="colorScale" priority="6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47">
    <cfRule type="iconSet" priority="64">
      <iconSet iconSet="3Symbols" showValue="0">
        <cfvo type="percent" val="0"/>
        <cfvo type="num" val="1"/>
        <cfvo type="num" val="2"/>
      </iconSet>
    </cfRule>
  </conditionalFormatting>
  <conditionalFormatting sqref="AI49:AJ49">
    <cfRule type="colorScale" priority="6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49">
    <cfRule type="iconSet" priority="61">
      <iconSet iconSet="3Symbols" showValue="0">
        <cfvo type="percent" val="0"/>
        <cfvo type="num" val="1"/>
        <cfvo type="num" val="2"/>
      </iconSet>
    </cfRule>
  </conditionalFormatting>
  <conditionalFormatting sqref="AB49:AD49 Z49 V49:W49 T49 N49 J49:K49 H49 F49 P49:Q49">
    <cfRule type="colorScale" priority="60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9:D49">
    <cfRule type="colorScale" priority="59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0:AJ50">
    <cfRule type="colorScale" priority="5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0">
    <cfRule type="iconSet" priority="57">
      <iconSet iconSet="3Symbols" showValue="0">
        <cfvo type="percent" val="0"/>
        <cfvo type="num" val="1"/>
        <cfvo type="num" val="2"/>
      </iconSet>
    </cfRule>
  </conditionalFormatting>
  <conditionalFormatting sqref="P50:Q50 F50 H50 J50:K50 N50 T50 V50:W50 Z50 AB50:AD50">
    <cfRule type="colorScale" priority="5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0:D50">
    <cfRule type="colorScale" priority="5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1:AJ51">
    <cfRule type="colorScale" priority="5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1">
    <cfRule type="iconSet" priority="53">
      <iconSet iconSet="3Symbols" showValue="0">
        <cfvo type="percent" val="0"/>
        <cfvo type="num" val="1"/>
        <cfvo type="num" val="2"/>
      </iconSet>
    </cfRule>
  </conditionalFormatting>
  <conditionalFormatting sqref="AB51:AD51 Z51 V51:W51 T51 N51 J51:K51 H51 F51 P51:Q51">
    <cfRule type="colorScale" priority="5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1:D51">
    <cfRule type="colorScale" priority="5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52">
    <cfRule type="colorScale" priority="4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52">
    <cfRule type="iconSet" priority="50">
      <iconSet iconSet="3Symbols" showValue="0">
        <cfvo type="percent" val="0"/>
        <cfvo type="num" val="1"/>
        <cfvo type="num" val="2"/>
      </iconSet>
    </cfRule>
  </conditionalFormatting>
  <conditionalFormatting sqref="AB52:AD52 Z52 V52:W52 T52 N52 J52 H52 F52 P52:Q52">
    <cfRule type="colorScale" priority="4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2:C52">
    <cfRule type="colorScale" priority="4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52">
    <cfRule type="colorScale" priority="4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4:AJ54">
    <cfRule type="colorScale" priority="4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4">
    <cfRule type="iconSet" priority="44">
      <iconSet iconSet="3Symbols" showValue="0">
        <cfvo type="percent" val="0"/>
        <cfvo type="num" val="1"/>
        <cfvo type="num" val="2"/>
      </iconSet>
    </cfRule>
  </conditionalFormatting>
  <conditionalFormatting sqref="AB54:AD54 Z54 V54:W54 T54 N54 J54:K54 H54 F54 P54:Q54">
    <cfRule type="colorScale" priority="4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4:D54">
    <cfRule type="colorScale" priority="4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54:AD54 Z54 V54:W54 T54 N54 J54:K54 H54 F54 P54:Q54">
    <cfRule type="colorScale" priority="4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4:D54">
    <cfRule type="colorScale" priority="4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55">
    <cfRule type="colorScale" priority="3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55">
    <cfRule type="iconSet" priority="39">
      <iconSet iconSet="3Symbols" showValue="0">
        <cfvo type="percent" val="0"/>
        <cfvo type="num" val="1"/>
        <cfvo type="num" val="2"/>
      </iconSet>
    </cfRule>
  </conditionalFormatting>
  <conditionalFormatting sqref="P55:Q55 F55 H55 J55 N55 T55 V55:W55 Z55 AB55:AD55">
    <cfRule type="colorScale" priority="3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5:C55">
    <cfRule type="colorScale" priority="3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55">
    <cfRule type="colorScale" priority="3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6:AJ56">
    <cfRule type="colorScale" priority="3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6">
    <cfRule type="iconSet" priority="33">
      <iconSet iconSet="3Symbols" showValue="0">
        <cfvo type="percent" val="0"/>
        <cfvo type="num" val="1"/>
        <cfvo type="num" val="2"/>
      </iconSet>
    </cfRule>
  </conditionalFormatting>
  <conditionalFormatting sqref="P56:Q56 F56 H56 J56:K56 N56 T56 V56:W56 Z56 AB56:AD56">
    <cfRule type="colorScale" priority="3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6:D56">
    <cfRule type="colorScale" priority="3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H57 F57 N57 P57:Q57 T57 V57:W57 Z57 AB57:AD57 J57:K57">
    <cfRule type="colorScale" priority="2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7:C57">
    <cfRule type="colorScale" priority="2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7">
    <cfRule type="iconSet" priority="30">
      <iconSet iconSet="3Symbols" showValue="0">
        <cfvo type="percent" val="0"/>
        <cfvo type="num" val="1"/>
        <cfvo type="num" val="2"/>
      </iconSet>
    </cfRule>
  </conditionalFormatting>
  <conditionalFormatting sqref="D57">
    <cfRule type="colorScale" priority="2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59:AD59 Z59 V59:W59 T59 P59:Q59 N59 J59:K59 H59 F59">
    <cfRule type="colorScale" priority="2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9:D59 AF59:AL59">
    <cfRule type="colorScale" priority="2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9">
    <cfRule type="iconSet" priority="24">
      <iconSet iconSet="3Symbols" showValue="0">
        <cfvo type="percent" val="0"/>
        <cfvo type="num" val="1"/>
        <cfvo type="num" val="2"/>
      </iconSet>
    </cfRule>
  </conditionalFormatting>
  <conditionalFormatting sqref="K60">
    <cfRule type="colorScale" priority="2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0">
    <cfRule type="iconSet" priority="23">
      <iconSet iconSet="3Symbols" showValue="0">
        <cfvo type="percent" val="0"/>
        <cfvo type="num" val="1"/>
        <cfvo type="num" val="2"/>
      </iconSet>
    </cfRule>
  </conditionalFormatting>
  <conditionalFormatting sqref="P60:Q60 F60 H60 J60 N60 T60 V60:W60 Z60 AB60:AD60">
    <cfRule type="colorScale" priority="2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0:C60">
    <cfRule type="colorScale" priority="2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0">
    <cfRule type="colorScale" priority="19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62">
    <cfRule type="colorScale" priority="1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2">
    <cfRule type="iconSet" priority="18">
      <iconSet iconSet="3Symbols" showValue="0">
        <cfvo type="percent" val="0"/>
        <cfvo type="num" val="1"/>
        <cfvo type="num" val="2"/>
      </iconSet>
    </cfRule>
  </conditionalFormatting>
  <conditionalFormatting sqref="P62:Q62 F62 H62 J62 N62 T62 V62:W62 Z62 AB62:AD62">
    <cfRule type="colorScale" priority="1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2:C62">
    <cfRule type="colorScale" priority="1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2">
    <cfRule type="colorScale" priority="1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V63:W63 Z63 T63 P63:Q63 J63 H63 F63 AB63:AD63 N63">
    <cfRule type="colorScale" priority="1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3:D63">
    <cfRule type="colorScale" priority="1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63">
    <cfRule type="colorScale" priority="10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3">
    <cfRule type="iconSet" priority="11">
      <iconSet iconSet="3Symbols" showValue="0">
        <cfvo type="percent" val="0"/>
        <cfvo type="num" val="1"/>
        <cfvo type="num" val="2"/>
      </iconSet>
    </cfRule>
  </conditionalFormatting>
  <conditionalFormatting sqref="K64">
    <cfRule type="colorScale" priority="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4">
    <cfRule type="iconSet" priority="9">
      <iconSet iconSet="3Symbols" showValue="0">
        <cfvo type="percent" val="0"/>
        <cfvo type="num" val="1"/>
        <cfvo type="num" val="2"/>
      </iconSet>
    </cfRule>
  </conditionalFormatting>
  <conditionalFormatting sqref="AB64:AD64 Z64 V64:W64 T64 N64 J64 H64 F64 P64:Q64">
    <cfRule type="colorScale" priority="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4:C64">
    <cfRule type="colorScale" priority="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4">
    <cfRule type="colorScale" priority="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F61">
    <cfRule type="colorScale" priority="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F58">
    <cfRule type="colorScale" priority="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F53">
    <cfRule type="colorScale" priority="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F48">
    <cfRule type="colorScale" priority="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C111</vt:lpstr>
      <vt:lpstr>C112</vt:lpstr>
      <vt:lpstr>C113</vt:lpstr>
      <vt:lpstr>C121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Le'Clerc Arrastia</dc:creator>
  <cp:lastModifiedBy>Marcel Sánchez</cp:lastModifiedBy>
  <cp:lastPrinted>2019-05-31T07:09:44Z</cp:lastPrinted>
  <dcterms:created xsi:type="dcterms:W3CDTF">2016-11-08T18:53:57Z</dcterms:created>
  <dcterms:modified xsi:type="dcterms:W3CDTF">2020-08-01T23:37:02Z</dcterms:modified>
</cp:coreProperties>
</file>