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einar\Documents\2_Projekte\2. MovingChair\01_Administration\"/>
    </mc:Choice>
  </mc:AlternateContent>
  <bookViews>
    <workbookView xWindow="0" yWindow="0" windowWidth="28800" windowHeight="13020"/>
  </bookViews>
  <sheets>
    <sheet name="NTB costs" sheetId="4" r:id="rId1"/>
  </sheets>
  <definedNames>
    <definedName name="_xlnm.Print_Area" localSheetId="0">'NTB costs'!$A$1:$AC$54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54" i="4" l="1"/>
  <c r="AA54" i="4"/>
  <c r="Z54" i="4"/>
  <c r="Y54" i="4"/>
  <c r="X54" i="4"/>
  <c r="W54" i="4"/>
  <c r="V54" i="4"/>
  <c r="U54" i="4"/>
  <c r="T54" i="4"/>
  <c r="S54" i="4"/>
  <c r="R54" i="4"/>
  <c r="Q54" i="4"/>
  <c r="R16" i="4" l="1"/>
  <c r="S16" i="4"/>
  <c r="V16" i="4"/>
  <c r="W16" i="4"/>
  <c r="Z16" i="4"/>
  <c r="AA16" i="4"/>
  <c r="E34" i="4"/>
  <c r="F34" i="4"/>
  <c r="G34" i="4"/>
  <c r="H34" i="4"/>
  <c r="I34" i="4"/>
  <c r="J34" i="4"/>
  <c r="K34" i="4"/>
  <c r="L34" i="4"/>
  <c r="M34" i="4"/>
  <c r="N34" i="4"/>
  <c r="O34" i="4"/>
  <c r="P34" i="4"/>
  <c r="D34" i="4"/>
  <c r="E27" i="4"/>
  <c r="F27" i="4"/>
  <c r="G27" i="4"/>
  <c r="H27" i="4"/>
  <c r="I27" i="4"/>
  <c r="J27" i="4"/>
  <c r="K27" i="4"/>
  <c r="L27" i="4"/>
  <c r="M27" i="4"/>
  <c r="N27" i="4"/>
  <c r="O27" i="4"/>
  <c r="P27" i="4"/>
  <c r="E14" i="4"/>
  <c r="AC11" i="4"/>
  <c r="AC12" i="4"/>
  <c r="AC13" i="4"/>
  <c r="AC14" i="4" s="1"/>
  <c r="D14" i="4"/>
  <c r="F14" i="4"/>
  <c r="G14" i="4"/>
  <c r="H14" i="4"/>
  <c r="I14" i="4"/>
  <c r="J14" i="4"/>
  <c r="K14" i="4"/>
  <c r="L14" i="4"/>
  <c r="M14" i="4"/>
  <c r="N14" i="4"/>
  <c r="O14" i="4"/>
  <c r="P14" i="4"/>
  <c r="Q14" i="4"/>
  <c r="Q16" i="4" s="1"/>
  <c r="R14" i="4"/>
  <c r="S14" i="4"/>
  <c r="T14" i="4"/>
  <c r="T16" i="4" s="1"/>
  <c r="U14" i="4"/>
  <c r="U16" i="4" s="1"/>
  <c r="V14" i="4"/>
  <c r="W14" i="4"/>
  <c r="X14" i="4"/>
  <c r="X16" i="4" s="1"/>
  <c r="Y14" i="4"/>
  <c r="Y16" i="4" s="1"/>
  <c r="Z14" i="4"/>
  <c r="AA14" i="4"/>
  <c r="AB14" i="4"/>
  <c r="AB16" i="4" s="1"/>
  <c r="AC20" i="4"/>
  <c r="AC21" i="4"/>
  <c r="AC22" i="4"/>
  <c r="AC23" i="4"/>
  <c r="AC24" i="4" l="1"/>
  <c r="AC25" i="4"/>
  <c r="AC26" i="4"/>
  <c r="D27" i="4"/>
  <c r="E9" i="4" l="1"/>
  <c r="E16" i="4" s="1"/>
  <c r="F9" i="4"/>
  <c r="F16" i="4" s="1"/>
  <c r="G9" i="4"/>
  <c r="G16" i="4" s="1"/>
  <c r="H9" i="4"/>
  <c r="H16" i="4" s="1"/>
  <c r="I9" i="4"/>
  <c r="I16" i="4" s="1"/>
  <c r="J9" i="4"/>
  <c r="J16" i="4" s="1"/>
  <c r="K9" i="4"/>
  <c r="K16" i="4" s="1"/>
  <c r="L9" i="4"/>
  <c r="L16" i="4" s="1"/>
  <c r="M9" i="4"/>
  <c r="M16" i="4" s="1"/>
  <c r="N9" i="4"/>
  <c r="N16" i="4" s="1"/>
  <c r="O9" i="4"/>
  <c r="O16" i="4" s="1"/>
  <c r="P9" i="4"/>
  <c r="P16" i="4" s="1"/>
  <c r="D9" i="4"/>
  <c r="D16" i="4" s="1"/>
  <c r="AD51" i="4" l="1"/>
  <c r="AB48" i="4"/>
  <c r="AA48" i="4"/>
  <c r="Z48" i="4"/>
  <c r="Y48" i="4"/>
  <c r="X48" i="4"/>
  <c r="W48" i="4"/>
  <c r="V48" i="4"/>
  <c r="U48" i="4"/>
  <c r="T48" i="4"/>
  <c r="S48" i="4"/>
  <c r="R48" i="4"/>
  <c r="Q48" i="4"/>
  <c r="P48" i="4"/>
  <c r="O48" i="4"/>
  <c r="N48" i="4"/>
  <c r="M48" i="4"/>
  <c r="L48" i="4"/>
  <c r="K48" i="4"/>
  <c r="J48" i="4"/>
  <c r="I48" i="4"/>
  <c r="H48" i="4"/>
  <c r="G48" i="4"/>
  <c r="F48" i="4"/>
  <c r="E48" i="4"/>
  <c r="D48" i="4"/>
  <c r="B48" i="4"/>
  <c r="A48" i="4"/>
  <c r="AB47" i="4"/>
  <c r="AA47" i="4"/>
  <c r="Z47" i="4"/>
  <c r="Y47" i="4"/>
  <c r="X47" i="4"/>
  <c r="W47" i="4"/>
  <c r="V47" i="4"/>
  <c r="U47" i="4"/>
  <c r="T47" i="4"/>
  <c r="S47" i="4"/>
  <c r="R47" i="4"/>
  <c r="Q47" i="4"/>
  <c r="P47" i="4"/>
  <c r="O47" i="4"/>
  <c r="N47" i="4"/>
  <c r="M47" i="4"/>
  <c r="L47" i="4"/>
  <c r="K47" i="4"/>
  <c r="J47" i="4"/>
  <c r="I47" i="4"/>
  <c r="H47" i="4"/>
  <c r="G47" i="4"/>
  <c r="F47" i="4"/>
  <c r="E47" i="4"/>
  <c r="D47" i="4"/>
  <c r="B47" i="4"/>
  <c r="A47" i="4"/>
  <c r="AB46" i="4"/>
  <c r="AA46" i="4"/>
  <c r="Z46" i="4"/>
  <c r="Y46" i="4"/>
  <c r="X46" i="4"/>
  <c r="W46" i="4"/>
  <c r="V46" i="4"/>
  <c r="U46" i="4"/>
  <c r="T46" i="4"/>
  <c r="S46" i="4"/>
  <c r="R46" i="4"/>
  <c r="Q46" i="4"/>
  <c r="P46" i="4"/>
  <c r="O46" i="4"/>
  <c r="N46" i="4"/>
  <c r="M46" i="4"/>
  <c r="L46" i="4"/>
  <c r="K46" i="4"/>
  <c r="J46" i="4"/>
  <c r="I46" i="4"/>
  <c r="H46" i="4"/>
  <c r="G46" i="4"/>
  <c r="F46" i="4"/>
  <c r="E46" i="4"/>
  <c r="D46" i="4"/>
  <c r="B46" i="4"/>
  <c r="A46" i="4"/>
  <c r="AB43" i="4"/>
  <c r="AA43" i="4"/>
  <c r="Z43" i="4"/>
  <c r="Y43" i="4"/>
  <c r="X43" i="4"/>
  <c r="W43" i="4"/>
  <c r="V43" i="4"/>
  <c r="U43" i="4"/>
  <c r="T43" i="4"/>
  <c r="S43" i="4"/>
  <c r="R43" i="4"/>
  <c r="Q43" i="4"/>
  <c r="P43" i="4"/>
  <c r="O43" i="4"/>
  <c r="N43" i="4"/>
  <c r="M43" i="4"/>
  <c r="L43" i="4"/>
  <c r="K43" i="4"/>
  <c r="J43" i="4"/>
  <c r="I43" i="4"/>
  <c r="H43" i="4"/>
  <c r="G43" i="4"/>
  <c r="F43" i="4"/>
  <c r="E43" i="4"/>
  <c r="D43" i="4"/>
  <c r="B43" i="4"/>
  <c r="A43" i="4"/>
  <c r="AB42" i="4"/>
  <c r="AA42" i="4"/>
  <c r="Z42" i="4"/>
  <c r="Y42" i="4"/>
  <c r="X42" i="4"/>
  <c r="W42" i="4"/>
  <c r="V42" i="4"/>
  <c r="U42" i="4"/>
  <c r="T42" i="4"/>
  <c r="S42" i="4"/>
  <c r="R42" i="4"/>
  <c r="Q42" i="4"/>
  <c r="P42" i="4"/>
  <c r="O42" i="4"/>
  <c r="N42" i="4"/>
  <c r="M42" i="4"/>
  <c r="L42" i="4"/>
  <c r="K42" i="4"/>
  <c r="J42" i="4"/>
  <c r="I42" i="4"/>
  <c r="H42" i="4"/>
  <c r="G42" i="4"/>
  <c r="F42" i="4"/>
  <c r="E42" i="4"/>
  <c r="D42" i="4"/>
  <c r="B42" i="4"/>
  <c r="A42" i="4"/>
  <c r="AB41" i="4"/>
  <c r="AA41" i="4"/>
  <c r="Z41" i="4"/>
  <c r="Y41" i="4"/>
  <c r="X41" i="4"/>
  <c r="W41" i="4"/>
  <c r="V41" i="4"/>
  <c r="U41" i="4"/>
  <c r="T41" i="4"/>
  <c r="S41" i="4"/>
  <c r="R41" i="4"/>
  <c r="Q41" i="4"/>
  <c r="P41" i="4"/>
  <c r="O41" i="4"/>
  <c r="N41" i="4"/>
  <c r="M41" i="4"/>
  <c r="L41" i="4"/>
  <c r="K41" i="4"/>
  <c r="J41" i="4"/>
  <c r="I41" i="4"/>
  <c r="H41" i="4"/>
  <c r="G41" i="4"/>
  <c r="F41" i="4"/>
  <c r="E41" i="4"/>
  <c r="D41" i="4"/>
  <c r="B41" i="4"/>
  <c r="A41" i="4"/>
  <c r="AB40" i="4"/>
  <c r="AA40" i="4"/>
  <c r="Z40" i="4"/>
  <c r="Y40" i="4"/>
  <c r="X40" i="4"/>
  <c r="W40" i="4"/>
  <c r="V40" i="4"/>
  <c r="U40" i="4"/>
  <c r="T40" i="4"/>
  <c r="S40" i="4"/>
  <c r="R40" i="4"/>
  <c r="Q40" i="4"/>
  <c r="P40" i="4"/>
  <c r="O40" i="4"/>
  <c r="N40" i="4"/>
  <c r="M40" i="4"/>
  <c r="L40" i="4"/>
  <c r="K40" i="4"/>
  <c r="J40" i="4"/>
  <c r="I40" i="4"/>
  <c r="H40" i="4"/>
  <c r="G40" i="4"/>
  <c r="F40" i="4"/>
  <c r="E40" i="4"/>
  <c r="D40" i="4"/>
  <c r="B40" i="4"/>
  <c r="A40" i="4"/>
  <c r="AB39" i="4"/>
  <c r="AA39" i="4"/>
  <c r="Z39" i="4"/>
  <c r="Y39" i="4"/>
  <c r="X39" i="4"/>
  <c r="W39" i="4"/>
  <c r="V39" i="4"/>
  <c r="U39" i="4"/>
  <c r="T39" i="4"/>
  <c r="S39" i="4"/>
  <c r="R39" i="4"/>
  <c r="Q39" i="4"/>
  <c r="P39" i="4"/>
  <c r="O39" i="4"/>
  <c r="N39" i="4"/>
  <c r="M39" i="4"/>
  <c r="L39" i="4"/>
  <c r="K39" i="4"/>
  <c r="J39" i="4"/>
  <c r="I39" i="4"/>
  <c r="H39" i="4"/>
  <c r="G39" i="4"/>
  <c r="F39" i="4"/>
  <c r="E39" i="4"/>
  <c r="D39" i="4"/>
  <c r="B39" i="4"/>
  <c r="A39" i="4"/>
  <c r="AB38" i="4"/>
  <c r="AA38" i="4"/>
  <c r="Z38" i="4"/>
  <c r="Y38" i="4"/>
  <c r="X38" i="4"/>
  <c r="W38" i="4"/>
  <c r="V38" i="4"/>
  <c r="U38" i="4"/>
  <c r="T38" i="4"/>
  <c r="S38" i="4"/>
  <c r="R38" i="4"/>
  <c r="Q38" i="4"/>
  <c r="P38" i="4"/>
  <c r="O38" i="4"/>
  <c r="N38" i="4"/>
  <c r="M38" i="4"/>
  <c r="L38" i="4"/>
  <c r="K38" i="4"/>
  <c r="J38" i="4"/>
  <c r="I38" i="4"/>
  <c r="H38" i="4"/>
  <c r="G38" i="4"/>
  <c r="F38" i="4"/>
  <c r="E38" i="4"/>
  <c r="D38" i="4"/>
  <c r="B38" i="4"/>
  <c r="A38" i="4"/>
  <c r="AC33" i="4"/>
  <c r="B33" i="4"/>
  <c r="A33" i="4"/>
  <c r="AC32" i="4"/>
  <c r="B32" i="4"/>
  <c r="A32" i="4"/>
  <c r="AC31" i="4"/>
  <c r="AE31" i="4" s="1"/>
  <c r="B31" i="4"/>
  <c r="A31" i="4"/>
  <c r="AD27" i="4"/>
  <c r="AC8" i="4"/>
  <c r="AC7" i="4"/>
  <c r="AC6" i="4"/>
  <c r="AC5" i="4"/>
  <c r="AC4" i="4"/>
  <c r="AC3" i="4"/>
  <c r="N44" i="4" l="1"/>
  <c r="E49" i="4"/>
  <c r="M49" i="4"/>
  <c r="J49" i="4"/>
  <c r="L49" i="4"/>
  <c r="N49" i="4"/>
  <c r="N51" i="4" s="1"/>
  <c r="N54" i="4" s="1"/>
  <c r="F44" i="4"/>
  <c r="D49" i="4"/>
  <c r="G49" i="4"/>
  <c r="O49" i="4"/>
  <c r="F49" i="4"/>
  <c r="H49" i="4"/>
  <c r="P49" i="4"/>
  <c r="I49" i="4"/>
  <c r="M44" i="4"/>
  <c r="K49" i="4"/>
  <c r="E44" i="4"/>
  <c r="G44" i="4"/>
  <c r="G51" i="4" s="1"/>
  <c r="G54" i="4" s="1"/>
  <c r="O44" i="4"/>
  <c r="O51" i="4" s="1"/>
  <c r="O54" i="4" s="1"/>
  <c r="P44" i="4"/>
  <c r="I44" i="4"/>
  <c r="J44" i="4"/>
  <c r="H44" i="4"/>
  <c r="K44" i="4"/>
  <c r="D44" i="4"/>
  <c r="L44" i="4"/>
  <c r="AC42" i="4"/>
  <c r="AC40" i="4"/>
  <c r="AC46" i="4"/>
  <c r="AC34" i="4"/>
  <c r="AE34" i="4" s="1"/>
  <c r="AC41" i="4"/>
  <c r="AC47" i="4"/>
  <c r="AC38" i="4"/>
  <c r="AC39" i="4"/>
  <c r="AC27" i="4"/>
  <c r="AE27" i="4" s="1"/>
  <c r="AC43" i="4"/>
  <c r="AC48" i="4"/>
  <c r="AC9" i="4"/>
  <c r="J51" i="4" l="1"/>
  <c r="J54" i="4" s="1"/>
  <c r="AC16" i="4"/>
  <c r="K51" i="4"/>
  <c r="K54" i="4" s="1"/>
  <c r="E51" i="4"/>
  <c r="E54" i="4" s="1"/>
  <c r="M51" i="4"/>
  <c r="M54" i="4" s="1"/>
  <c r="P51" i="4"/>
  <c r="P54" i="4" s="1"/>
  <c r="L51" i="4"/>
  <c r="L54" i="4" s="1"/>
  <c r="F51" i="4"/>
  <c r="F54" i="4" s="1"/>
  <c r="D51" i="4"/>
  <c r="D54" i="4" s="1"/>
  <c r="I51" i="4"/>
  <c r="I54" i="4" s="1"/>
  <c r="AC49" i="4"/>
  <c r="AE49" i="4" s="1"/>
  <c r="H51" i="4"/>
  <c r="H54" i="4" s="1"/>
  <c r="AC44" i="4"/>
  <c r="AE44" i="4" s="1"/>
  <c r="AC51" i="4" l="1"/>
  <c r="AE51" i="4" l="1"/>
  <c r="AC54" i="4"/>
</calcChain>
</file>

<file path=xl/sharedStrings.xml><?xml version="1.0" encoding="utf-8"?>
<sst xmlns="http://schemas.openxmlformats.org/spreadsheetml/2006/main" count="49" uniqueCount="39">
  <si>
    <t>Name</t>
  </si>
  <si>
    <t>Surname</t>
  </si>
  <si>
    <t>Claudia</t>
  </si>
  <si>
    <t>Visentin</t>
  </si>
  <si>
    <t>Stefan</t>
  </si>
  <si>
    <t>Landis</t>
  </si>
  <si>
    <t>Einar</t>
  </si>
  <si>
    <t>Nielsen</t>
  </si>
  <si>
    <t>Steinauer</t>
  </si>
  <si>
    <t>Roland</t>
  </si>
  <si>
    <t>Urs</t>
  </si>
  <si>
    <t>Scherrer</t>
  </si>
  <si>
    <t>Ueli</t>
  </si>
  <si>
    <t>Graf</t>
  </si>
  <si>
    <t>Kalberer</t>
  </si>
  <si>
    <t>Andreas</t>
  </si>
  <si>
    <t>Resources used [hours]</t>
  </si>
  <si>
    <t>TOT</t>
  </si>
  <si>
    <t>Material Costs "used" [CHF]</t>
  </si>
  <si>
    <t>Plan [CHF]</t>
  </si>
  <si>
    <t>Remaining [CHF]</t>
  </si>
  <si>
    <t xml:space="preserve">TOT </t>
  </si>
  <si>
    <t>Travel expenses [CHF]</t>
  </si>
  <si>
    <t>Resources [CHF]</t>
  </si>
  <si>
    <t>costs [CHF/h]</t>
  </si>
  <si>
    <t>Christoph</t>
  </si>
  <si>
    <t>Gut</t>
  </si>
  <si>
    <t>Marcel</t>
  </si>
  <si>
    <t>Gehrig</t>
  </si>
  <si>
    <t>INF Total [CHF]</t>
  </si>
  <si>
    <t>EMS &amp; INF [CHF]</t>
  </si>
  <si>
    <t>EMS Total [CHF]</t>
  </si>
  <si>
    <t>SBN Waelzlager  Q1802 TN</t>
  </si>
  <si>
    <t>Total [CHF]</t>
  </si>
  <si>
    <t>Travel expenses CHF</t>
  </si>
  <si>
    <t>Material costs CHF</t>
  </si>
  <si>
    <t>EMS &amp; INF Total [h]</t>
  </si>
  <si>
    <t>EMS [h]</t>
  </si>
  <si>
    <t>INF [h]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</si>
</sst>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64" formatCode="&quot;Fr.&quot;\ #,##0.00"/>
  </numFmts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</fills>
  <borders count="5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4" fillId="0" borderId="0"/>
    <xf numFmtId="43" fontId="5" fillId="0" borderId="0" applyFont="0" applyFill="0" applyBorder="0" applyAlignment="0" applyProtection="0"/>
  </cellStyleXfs>
  <cellXfs count="148">
    <xf numFmtId="0" fontId="0" fillId="0" borderId="0" xfId="0"/>
    <xf numFmtId="0" fontId="0" fillId="0" borderId="12" xfId="0" applyBorder="1"/>
    <xf numFmtId="2" fontId="0" fillId="0" borderId="0" xfId="0" applyNumberFormat="1" applyBorder="1"/>
    <xf numFmtId="0" fontId="0" fillId="0" borderId="0" xfId="0" applyBorder="1"/>
    <xf numFmtId="0" fontId="2" fillId="0" borderId="0" xfId="0" applyFont="1" applyBorder="1"/>
    <xf numFmtId="0" fontId="0" fillId="0" borderId="0" xfId="0" applyAlignment="1">
      <alignment horizontal="center" vertical="top"/>
    </xf>
    <xf numFmtId="2" fontId="3" fillId="0" borderId="0" xfId="0" applyNumberFormat="1" applyFont="1" applyBorder="1"/>
    <xf numFmtId="2" fontId="0" fillId="0" borderId="5" xfId="0" applyNumberFormat="1" applyBorder="1"/>
    <xf numFmtId="164" fontId="2" fillId="0" borderId="0" xfId="0" applyNumberFormat="1" applyFont="1" applyBorder="1"/>
    <xf numFmtId="4" fontId="2" fillId="0" borderId="0" xfId="0" applyNumberFormat="1" applyFont="1" applyFill="1" applyBorder="1"/>
    <xf numFmtId="4" fontId="0" fillId="0" borderId="0" xfId="0" applyNumberFormat="1"/>
    <xf numFmtId="0" fontId="0" fillId="0" borderId="7" xfId="0" applyBorder="1"/>
    <xf numFmtId="2" fontId="0" fillId="0" borderId="10" xfId="0" applyNumberFormat="1" applyBorder="1"/>
    <xf numFmtId="2" fontId="0" fillId="0" borderId="2" xfId="0" applyNumberFormat="1" applyBorder="1"/>
    <xf numFmtId="17" fontId="0" fillId="0" borderId="14" xfId="0" applyNumberFormat="1" applyBorder="1" applyAlignment="1">
      <alignment horizontal="center" vertical="top"/>
    </xf>
    <xf numFmtId="17" fontId="0" fillId="0" borderId="15" xfId="0" applyNumberFormat="1" applyBorder="1" applyAlignment="1">
      <alignment horizontal="center" vertical="top"/>
    </xf>
    <xf numFmtId="2" fontId="0" fillId="0" borderId="27" xfId="0" applyNumberFormat="1" applyBorder="1"/>
    <xf numFmtId="0" fontId="0" fillId="0" borderId="1" xfId="0" applyBorder="1"/>
    <xf numFmtId="0" fontId="0" fillId="0" borderId="2" xfId="0" applyBorder="1"/>
    <xf numFmtId="43" fontId="0" fillId="0" borderId="6" xfId="2" applyFont="1" applyBorder="1"/>
    <xf numFmtId="43" fontId="3" fillId="0" borderId="6" xfId="2" applyFont="1" applyBorder="1"/>
    <xf numFmtId="43" fontId="0" fillId="0" borderId="23" xfId="2" applyFont="1" applyBorder="1"/>
    <xf numFmtId="43" fontId="0" fillId="0" borderId="5" xfId="2" applyFont="1" applyBorder="1"/>
    <xf numFmtId="43" fontId="0" fillId="0" borderId="2" xfId="2" applyFont="1" applyBorder="1"/>
    <xf numFmtId="43" fontId="0" fillId="0" borderId="11" xfId="2" applyFont="1" applyBorder="1"/>
    <xf numFmtId="43" fontId="0" fillId="0" borderId="24" xfId="2" applyFont="1" applyBorder="1"/>
    <xf numFmtId="0" fontId="0" fillId="0" borderId="1" xfId="0" applyBorder="1" applyAlignment="1">
      <alignment horizontal="left" vertical="top"/>
    </xf>
    <xf numFmtId="43" fontId="0" fillId="0" borderId="28" xfId="2" applyFont="1" applyBorder="1"/>
    <xf numFmtId="43" fontId="3" fillId="0" borderId="28" xfId="2" applyFont="1" applyBorder="1"/>
    <xf numFmtId="43" fontId="0" fillId="0" borderId="22" xfId="2" applyFont="1" applyBorder="1"/>
    <xf numFmtId="43" fontId="0" fillId="0" borderId="25" xfId="2" applyFont="1" applyBorder="1"/>
    <xf numFmtId="43" fontId="3" fillId="0" borderId="25" xfId="2" applyFont="1" applyBorder="1"/>
    <xf numFmtId="43" fontId="0" fillId="0" borderId="26" xfId="2" applyFont="1" applyBorder="1"/>
    <xf numFmtId="0" fontId="3" fillId="0" borderId="0" xfId="0" applyFont="1" applyBorder="1"/>
    <xf numFmtId="0" fontId="0" fillId="0" borderId="2" xfId="0" applyBorder="1" applyAlignment="1">
      <alignment horizontal="left" vertical="top"/>
    </xf>
    <xf numFmtId="17" fontId="0" fillId="0" borderId="13" xfId="0" applyNumberFormat="1" applyBorder="1" applyAlignment="1">
      <alignment horizontal="center" vertical="top"/>
    </xf>
    <xf numFmtId="43" fontId="0" fillId="0" borderId="27" xfId="2" applyFont="1" applyBorder="1"/>
    <xf numFmtId="2" fontId="0" fillId="0" borderId="0" xfId="0" applyNumberFormat="1" applyFill="1" applyBorder="1"/>
    <xf numFmtId="2" fontId="1" fillId="0" borderId="0" xfId="0" applyNumberFormat="1" applyFont="1" applyBorder="1"/>
    <xf numFmtId="2" fontId="2" fillId="0" borderId="0" xfId="0" applyNumberFormat="1" applyFont="1" applyFill="1" applyBorder="1"/>
    <xf numFmtId="0" fontId="0" fillId="0" borderId="19" xfId="0" applyBorder="1"/>
    <xf numFmtId="2" fontId="2" fillId="0" borderId="18" xfId="0" applyNumberFormat="1" applyFont="1" applyBorder="1" applyAlignment="1">
      <alignment vertical="center"/>
    </xf>
    <xf numFmtId="0" fontId="2" fillId="0" borderId="35" xfId="0" applyFont="1" applyBorder="1" applyAlignment="1">
      <alignment horizontal="center" vertical="top" wrapText="1"/>
    </xf>
    <xf numFmtId="4" fontId="2" fillId="0" borderId="36" xfId="0" applyNumberFormat="1" applyFont="1" applyFill="1" applyBorder="1"/>
    <xf numFmtId="4" fontId="2" fillId="0" borderId="37" xfId="0" applyNumberFormat="1" applyFont="1" applyFill="1" applyBorder="1"/>
    <xf numFmtId="4" fontId="2" fillId="0" borderId="38" xfId="0" applyNumberFormat="1" applyFont="1" applyFill="1" applyBorder="1"/>
    <xf numFmtId="0" fontId="2" fillId="0" borderId="17" xfId="0" applyFont="1" applyBorder="1" applyAlignment="1">
      <alignment horizontal="center" vertical="top" wrapText="1"/>
    </xf>
    <xf numFmtId="17" fontId="0" fillId="0" borderId="39" xfId="0" applyNumberFormat="1" applyBorder="1" applyAlignment="1">
      <alignment horizontal="center" vertical="top"/>
    </xf>
    <xf numFmtId="43" fontId="0" fillId="0" borderId="7" xfId="2" applyFont="1" applyBorder="1"/>
    <xf numFmtId="43" fontId="0" fillId="0" borderId="40" xfId="2" applyFont="1" applyBorder="1"/>
    <xf numFmtId="43" fontId="2" fillId="0" borderId="3" xfId="2" applyFont="1" applyBorder="1"/>
    <xf numFmtId="43" fontId="0" fillId="0" borderId="41" xfId="2" applyFont="1" applyBorder="1"/>
    <xf numFmtId="43" fontId="0" fillId="0" borderId="4" xfId="2" applyFont="1" applyBorder="1"/>
    <xf numFmtId="43" fontId="0" fillId="0" borderId="42" xfId="2" applyFont="1" applyBorder="1"/>
    <xf numFmtId="2" fontId="2" fillId="0" borderId="16" xfId="0" applyNumberFormat="1" applyFont="1" applyBorder="1" applyAlignment="1">
      <alignment horizontal="right" vertical="top"/>
    </xf>
    <xf numFmtId="4" fontId="2" fillId="0" borderId="43" xfId="0" applyNumberFormat="1" applyFont="1" applyFill="1" applyBorder="1"/>
    <xf numFmtId="0" fontId="2" fillId="0" borderId="16" xfId="0" applyFont="1" applyBorder="1" applyAlignment="1">
      <alignment horizontal="center" vertical="top" wrapText="1"/>
    </xf>
    <xf numFmtId="0" fontId="0" fillId="0" borderId="17" xfId="0" applyBorder="1"/>
    <xf numFmtId="4" fontId="0" fillId="0" borderId="19" xfId="0" applyNumberFormat="1" applyBorder="1"/>
    <xf numFmtId="164" fontId="0" fillId="0" borderId="19" xfId="0" applyNumberFormat="1" applyBorder="1"/>
    <xf numFmtId="0" fontId="0" fillId="0" borderId="20" xfId="0" applyBorder="1"/>
    <xf numFmtId="0" fontId="0" fillId="0" borderId="33" xfId="0" applyBorder="1"/>
    <xf numFmtId="0" fontId="0" fillId="0" borderId="22" xfId="0" applyBorder="1"/>
    <xf numFmtId="0" fontId="0" fillId="0" borderId="31" xfId="0" applyBorder="1"/>
    <xf numFmtId="0" fontId="0" fillId="0" borderId="23" xfId="0" applyBorder="1"/>
    <xf numFmtId="0" fontId="0" fillId="0" borderId="32" xfId="0" applyFill="1" applyBorder="1"/>
    <xf numFmtId="0" fontId="0" fillId="0" borderId="26" xfId="0" applyFill="1" applyBorder="1"/>
    <xf numFmtId="0" fontId="0" fillId="0" borderId="13" xfId="0" applyBorder="1" applyAlignment="1">
      <alignment horizontal="left" vertical="top"/>
    </xf>
    <xf numFmtId="4" fontId="2" fillId="0" borderId="44" xfId="0" applyNumberFormat="1" applyFont="1" applyFill="1" applyBorder="1"/>
    <xf numFmtId="0" fontId="0" fillId="0" borderId="32" xfId="0" applyBorder="1"/>
    <xf numFmtId="0" fontId="0" fillId="0" borderId="26" xfId="0" applyBorder="1"/>
    <xf numFmtId="0" fontId="0" fillId="0" borderId="3" xfId="0" applyBorder="1"/>
    <xf numFmtId="2" fontId="0" fillId="0" borderId="12" xfId="0" applyNumberFormat="1" applyBorder="1"/>
    <xf numFmtId="2" fontId="0" fillId="0" borderId="7" xfId="0" applyNumberFormat="1" applyBorder="1"/>
    <xf numFmtId="2" fontId="0" fillId="0" borderId="40" xfId="0" applyNumberFormat="1" applyBorder="1"/>
    <xf numFmtId="164" fontId="2" fillId="0" borderId="18" xfId="0" applyNumberFormat="1" applyFont="1" applyBorder="1"/>
    <xf numFmtId="164" fontId="2" fillId="0" borderId="34" xfId="0" applyNumberFormat="1" applyFont="1" applyBorder="1"/>
    <xf numFmtId="43" fontId="0" fillId="0" borderId="9" xfId="2" applyFont="1" applyBorder="1"/>
    <xf numFmtId="43" fontId="2" fillId="0" borderId="18" xfId="2" applyFont="1" applyBorder="1" applyAlignment="1">
      <alignment vertical="center"/>
    </xf>
    <xf numFmtId="164" fontId="2" fillId="0" borderId="21" xfId="0" applyNumberFormat="1" applyFont="1" applyBorder="1"/>
    <xf numFmtId="0" fontId="2" fillId="3" borderId="3" xfId="0" applyFont="1" applyFill="1" applyBorder="1" applyAlignment="1">
      <alignment horizontal="center"/>
    </xf>
    <xf numFmtId="0" fontId="2" fillId="4" borderId="35" xfId="0" applyFont="1" applyFill="1" applyBorder="1" applyAlignment="1">
      <alignment horizontal="center"/>
    </xf>
    <xf numFmtId="4" fontId="2" fillId="0" borderId="35" xfId="0" applyNumberFormat="1" applyFont="1" applyFill="1" applyBorder="1"/>
    <xf numFmtId="2" fontId="2" fillId="0" borderId="21" xfId="0" applyNumberFormat="1" applyFont="1" applyBorder="1" applyAlignment="1">
      <alignment vertical="center"/>
    </xf>
    <xf numFmtId="43" fontId="0" fillId="2" borderId="35" xfId="2" applyFont="1" applyFill="1" applyBorder="1"/>
    <xf numFmtId="0" fontId="0" fillId="0" borderId="45" xfId="0" applyBorder="1"/>
    <xf numFmtId="0" fontId="0" fillId="0" borderId="40" xfId="0" applyBorder="1"/>
    <xf numFmtId="0" fontId="0" fillId="0" borderId="13" xfId="0" applyFill="1" applyBorder="1"/>
    <xf numFmtId="0" fontId="0" fillId="0" borderId="14" xfId="0" applyBorder="1"/>
    <xf numFmtId="2" fontId="0" fillId="0" borderId="14" xfId="0" applyNumberFormat="1" applyBorder="1"/>
    <xf numFmtId="0" fontId="0" fillId="0" borderId="46" xfId="0" applyFill="1" applyBorder="1"/>
    <xf numFmtId="43" fontId="0" fillId="0" borderId="48" xfId="2" applyFont="1" applyBorder="1"/>
    <xf numFmtId="43" fontId="0" fillId="0" borderId="47" xfId="2" applyFont="1" applyBorder="1"/>
    <xf numFmtId="4" fontId="2" fillId="0" borderId="15" xfId="0" applyNumberFormat="1" applyFont="1" applyFill="1" applyBorder="1"/>
    <xf numFmtId="0" fontId="0" fillId="0" borderId="39" xfId="0" applyBorder="1"/>
    <xf numFmtId="17" fontId="0" fillId="0" borderId="49" xfId="0" applyNumberFormat="1" applyBorder="1" applyAlignment="1">
      <alignment horizontal="center" vertical="top"/>
    </xf>
    <xf numFmtId="43" fontId="0" fillId="0" borderId="10" xfId="2" applyFont="1" applyBorder="1"/>
    <xf numFmtId="43" fontId="0" fillId="0" borderId="50" xfId="2" applyFont="1" applyBorder="1"/>
    <xf numFmtId="2" fontId="0" fillId="0" borderId="49" xfId="0" applyNumberFormat="1" applyBorder="1"/>
    <xf numFmtId="43" fontId="0" fillId="0" borderId="51" xfId="2" applyFont="1" applyBorder="1"/>
    <xf numFmtId="2" fontId="0" fillId="0" borderId="13" xfId="0" applyNumberFormat="1" applyBorder="1"/>
    <xf numFmtId="0" fontId="0" fillId="0" borderId="7" xfId="0" applyFill="1" applyBorder="1"/>
    <xf numFmtId="0" fontId="0" fillId="0" borderId="40" xfId="0" applyFill="1" applyBorder="1"/>
    <xf numFmtId="43" fontId="0" fillId="0" borderId="13" xfId="2" applyFont="1" applyBorder="1"/>
    <xf numFmtId="2" fontId="0" fillId="0" borderId="35" xfId="0" applyNumberFormat="1" applyBorder="1"/>
    <xf numFmtId="0" fontId="0" fillId="0" borderId="41" xfId="0" applyBorder="1"/>
    <xf numFmtId="0" fontId="0" fillId="0" borderId="4" xfId="0" applyBorder="1"/>
    <xf numFmtId="0" fontId="0" fillId="0" borderId="52" xfId="0" applyFill="1" applyBorder="1"/>
    <xf numFmtId="0" fontId="0" fillId="0" borderId="52" xfId="0" applyBorder="1"/>
    <xf numFmtId="0" fontId="0" fillId="0" borderId="9" xfId="0" applyBorder="1"/>
    <xf numFmtId="0" fontId="0" fillId="0" borderId="30" xfId="0" applyBorder="1"/>
    <xf numFmtId="2" fontId="0" fillId="0" borderId="1" xfId="0" applyNumberFormat="1" applyBorder="1"/>
    <xf numFmtId="43" fontId="0" fillId="0" borderId="31" xfId="2" applyFont="1" applyFill="1" applyBorder="1"/>
    <xf numFmtId="2" fontId="0" fillId="0" borderId="20" xfId="0" applyNumberFormat="1" applyBorder="1"/>
    <xf numFmtId="2" fontId="0" fillId="0" borderId="55" xfId="0" applyNumberFormat="1" applyBorder="1"/>
    <xf numFmtId="43" fontId="0" fillId="0" borderId="33" xfId="2" applyFont="1" applyFill="1" applyBorder="1"/>
    <xf numFmtId="43" fontId="0" fillId="0" borderId="32" xfId="2" applyFont="1" applyFill="1" applyBorder="1"/>
    <xf numFmtId="43" fontId="0" fillId="6" borderId="30" xfId="2" applyFont="1" applyFill="1" applyBorder="1"/>
    <xf numFmtId="43" fontId="0" fillId="6" borderId="24" xfId="2" applyFont="1" applyFill="1" applyBorder="1"/>
    <xf numFmtId="43" fontId="0" fillId="6" borderId="10" xfId="2" applyFont="1" applyFill="1" applyBorder="1"/>
    <xf numFmtId="43" fontId="3" fillId="6" borderId="11" xfId="2" applyFont="1" applyFill="1" applyBorder="1"/>
    <xf numFmtId="43" fontId="0" fillId="6" borderId="11" xfId="2" applyFont="1" applyFill="1" applyBorder="1"/>
    <xf numFmtId="43" fontId="0" fillId="6" borderId="31" xfId="2" applyFont="1" applyFill="1" applyBorder="1"/>
    <xf numFmtId="43" fontId="0" fillId="6" borderId="23" xfId="2" applyFont="1" applyFill="1" applyBorder="1"/>
    <xf numFmtId="43" fontId="0" fillId="6" borderId="5" xfId="2" applyFont="1" applyFill="1" applyBorder="1"/>
    <xf numFmtId="43" fontId="3" fillId="6" borderId="6" xfId="2" applyFont="1" applyFill="1" applyBorder="1"/>
    <xf numFmtId="43" fontId="0" fillId="6" borderId="6" xfId="2" applyFont="1" applyFill="1" applyBorder="1"/>
    <xf numFmtId="43" fontId="0" fillId="6" borderId="32" xfId="2" applyFont="1" applyFill="1" applyBorder="1"/>
    <xf numFmtId="43" fontId="0" fillId="6" borderId="26" xfId="2" applyFont="1" applyFill="1" applyBorder="1"/>
    <xf numFmtId="43" fontId="0" fillId="6" borderId="27" xfId="2" applyFont="1" applyFill="1" applyBorder="1"/>
    <xf numFmtId="43" fontId="3" fillId="6" borderId="25" xfId="2" applyFont="1" applyFill="1" applyBorder="1"/>
    <xf numFmtId="43" fontId="0" fillId="6" borderId="25" xfId="2" applyFont="1" applyFill="1" applyBorder="1"/>
    <xf numFmtId="43" fontId="0" fillId="6" borderId="33" xfId="2" applyFont="1" applyFill="1" applyBorder="1"/>
    <xf numFmtId="43" fontId="0" fillId="6" borderId="22" xfId="2" applyFont="1" applyFill="1" applyBorder="1"/>
    <xf numFmtId="43" fontId="0" fillId="6" borderId="51" xfId="2" applyFont="1" applyFill="1" applyBorder="1"/>
    <xf numFmtId="43" fontId="3" fillId="6" borderId="28" xfId="2" applyFont="1" applyFill="1" applyBorder="1"/>
    <xf numFmtId="43" fontId="0" fillId="6" borderId="28" xfId="2" applyFont="1" applyFill="1" applyBorder="1"/>
    <xf numFmtId="0" fontId="0" fillId="6" borderId="29" xfId="0" applyFill="1" applyBorder="1"/>
    <xf numFmtId="0" fontId="0" fillId="6" borderId="7" xfId="0" applyFill="1" applyBorder="1"/>
    <xf numFmtId="0" fontId="0" fillId="6" borderId="8" xfId="0" applyFill="1" applyBorder="1"/>
    <xf numFmtId="2" fontId="0" fillId="7" borderId="13" xfId="0" applyNumberFormat="1" applyFill="1" applyBorder="1"/>
    <xf numFmtId="0" fontId="2" fillId="5" borderId="54" xfId="0" applyFont="1" applyFill="1" applyBorder="1" applyAlignment="1">
      <alignment horizontal="center"/>
    </xf>
    <xf numFmtId="0" fontId="2" fillId="5" borderId="53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3">
    <cellStyle name="Comma" xfId="2" builtinId="3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Q54"/>
  <sheetViews>
    <sheetView tabSelected="1" zoomScale="85" zoomScaleNormal="8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D58" sqref="D58"/>
    </sheetView>
  </sheetViews>
  <sheetFormatPr defaultColWidth="11.6640625" defaultRowHeight="14.4" x14ac:dyDescent="0.3"/>
  <cols>
    <col min="1" max="1" width="19.109375" bestFit="1" customWidth="1"/>
    <col min="2" max="2" width="14.21875" bestFit="1" customWidth="1"/>
    <col min="3" max="3" width="12.33203125" customWidth="1"/>
    <col min="4" max="4" width="10.33203125" bestFit="1" customWidth="1"/>
    <col min="5" max="5" width="9.21875" bestFit="1" customWidth="1"/>
    <col min="6" max="6" width="9" bestFit="1" customWidth="1"/>
    <col min="7" max="10" width="9.109375" bestFit="1" customWidth="1"/>
    <col min="11" max="11" width="10" bestFit="1" customWidth="1"/>
    <col min="12" max="13" width="9.109375" bestFit="1" customWidth="1"/>
    <col min="14" max="15" width="6.77734375" bestFit="1" customWidth="1"/>
    <col min="16" max="16" width="7.109375" bestFit="1" customWidth="1"/>
    <col min="17" max="17" width="6.77734375" hidden="1" customWidth="1"/>
    <col min="18" max="18" width="6.109375" hidden="1" customWidth="1"/>
    <col min="19" max="19" width="6.77734375" hidden="1" customWidth="1"/>
    <col min="20" max="20" width="7" hidden="1" customWidth="1"/>
    <col min="21" max="21" width="6.6640625" hidden="1" customWidth="1"/>
    <col min="22" max="24" width="6.77734375" hidden="1" customWidth="1"/>
    <col min="25" max="25" width="7" hidden="1" customWidth="1"/>
    <col min="26" max="27" width="6.77734375" hidden="1" customWidth="1"/>
    <col min="28" max="28" width="7.109375" hidden="1" customWidth="1"/>
    <col min="29" max="29" width="14.33203125" bestFit="1" customWidth="1"/>
    <col min="30" max="30" width="15.33203125" bestFit="1" customWidth="1"/>
    <col min="31" max="31" width="22.33203125" bestFit="1" customWidth="1"/>
    <col min="32" max="32" width="6.109375" customWidth="1"/>
    <col min="33" max="36" width="15.109375" customWidth="1"/>
    <col min="37" max="37" width="16.6640625" customWidth="1"/>
    <col min="38" max="41" width="15.109375" customWidth="1"/>
    <col min="42" max="42" width="12.88671875" bestFit="1" customWidth="1"/>
  </cols>
  <sheetData>
    <row r="1" spans="1:42" ht="15" thickBot="1" x14ac:dyDescent="0.35">
      <c r="A1" s="141" t="s">
        <v>16</v>
      </c>
      <c r="B1" s="142"/>
      <c r="C1" s="142"/>
      <c r="D1" s="142"/>
      <c r="E1" s="142"/>
      <c r="F1" s="142"/>
      <c r="G1" s="142"/>
      <c r="H1" s="142"/>
      <c r="I1" s="142"/>
      <c r="J1" s="142"/>
      <c r="K1" s="142"/>
      <c r="L1" s="142"/>
      <c r="M1" s="142"/>
      <c r="N1" s="142"/>
      <c r="O1" s="142"/>
      <c r="P1" s="142"/>
      <c r="Q1" s="143"/>
      <c r="R1" s="143"/>
      <c r="S1" s="143"/>
      <c r="T1" s="143"/>
      <c r="U1" s="143"/>
      <c r="V1" s="143"/>
      <c r="W1" s="143"/>
      <c r="X1" s="143"/>
      <c r="Y1" s="143"/>
      <c r="Z1" s="143"/>
      <c r="AA1" s="143"/>
      <c r="AB1" s="143"/>
      <c r="AC1" s="144"/>
    </row>
    <row r="2" spans="1:42" s="5" customFormat="1" ht="15" thickBot="1" x14ac:dyDescent="0.35">
      <c r="A2" s="67" t="s">
        <v>0</v>
      </c>
      <c r="B2" s="34" t="s">
        <v>1</v>
      </c>
      <c r="C2" s="34"/>
      <c r="D2" s="35">
        <v>42675</v>
      </c>
      <c r="E2" s="15">
        <v>42705</v>
      </c>
      <c r="F2" s="95">
        <v>42736</v>
      </c>
      <c r="G2" s="14">
        <v>42767</v>
      </c>
      <c r="H2" s="14">
        <v>42795</v>
      </c>
      <c r="I2" s="14">
        <v>42826</v>
      </c>
      <c r="J2" s="14">
        <v>42856</v>
      </c>
      <c r="K2" s="14">
        <v>42887</v>
      </c>
      <c r="L2" s="14">
        <v>42917</v>
      </c>
      <c r="M2" s="14">
        <v>42948</v>
      </c>
      <c r="N2" s="14">
        <v>42979</v>
      </c>
      <c r="O2" s="14">
        <v>43009</v>
      </c>
      <c r="P2" s="15">
        <v>43040</v>
      </c>
      <c r="Q2" s="95">
        <v>43070</v>
      </c>
      <c r="R2" s="35">
        <v>43101</v>
      </c>
      <c r="S2" s="14">
        <v>43132</v>
      </c>
      <c r="T2" s="35">
        <v>43160</v>
      </c>
      <c r="U2" s="14">
        <v>43191</v>
      </c>
      <c r="V2" s="35">
        <v>43221</v>
      </c>
      <c r="W2" s="14">
        <v>43252</v>
      </c>
      <c r="X2" s="35">
        <v>43282</v>
      </c>
      <c r="Y2" s="14">
        <v>43313</v>
      </c>
      <c r="Z2" s="35">
        <v>43344</v>
      </c>
      <c r="AA2" s="14">
        <v>43374</v>
      </c>
      <c r="AB2" s="35">
        <v>43405</v>
      </c>
      <c r="AC2" s="42" t="s">
        <v>17</v>
      </c>
      <c r="AD2"/>
      <c r="AE2"/>
      <c r="AG2"/>
      <c r="AH2"/>
      <c r="AI2"/>
      <c r="AJ2"/>
      <c r="AK2"/>
      <c r="AL2"/>
      <c r="AM2"/>
      <c r="AN2"/>
      <c r="AO2"/>
      <c r="AP2"/>
    </row>
    <row r="3" spans="1:42" x14ac:dyDescent="0.3">
      <c r="A3" s="110" t="s">
        <v>2</v>
      </c>
      <c r="B3" s="109" t="s">
        <v>3</v>
      </c>
      <c r="C3" s="109"/>
      <c r="D3" s="117">
        <v>5.75</v>
      </c>
      <c r="E3" s="118"/>
      <c r="F3" s="119"/>
      <c r="G3" s="120"/>
      <c r="H3" s="121"/>
      <c r="I3" s="121"/>
      <c r="J3" s="121"/>
      <c r="K3" s="121"/>
      <c r="L3" s="121"/>
      <c r="M3" s="120"/>
      <c r="N3" s="121"/>
      <c r="O3" s="120"/>
      <c r="P3" s="118"/>
      <c r="Q3" s="96"/>
      <c r="R3" s="24"/>
      <c r="S3" s="24"/>
      <c r="T3" s="24"/>
      <c r="U3" s="24"/>
      <c r="V3" s="24"/>
      <c r="W3" s="24"/>
      <c r="X3" s="24"/>
      <c r="Y3" s="24"/>
      <c r="Z3" s="24"/>
      <c r="AA3" s="24"/>
      <c r="AB3" s="25"/>
      <c r="AC3" s="43">
        <f t="shared" ref="AC3:AC8" si="0">SUM(D3:AB3)</f>
        <v>5.75</v>
      </c>
    </row>
    <row r="4" spans="1:42" x14ac:dyDescent="0.3">
      <c r="A4" s="63" t="s">
        <v>4</v>
      </c>
      <c r="B4" s="106" t="s">
        <v>5</v>
      </c>
      <c r="C4" s="106"/>
      <c r="D4" s="122">
        <v>82.05</v>
      </c>
      <c r="E4" s="123"/>
      <c r="F4" s="124"/>
      <c r="G4" s="125"/>
      <c r="H4" s="126"/>
      <c r="I4" s="126"/>
      <c r="J4" s="126"/>
      <c r="K4" s="126"/>
      <c r="L4" s="126"/>
      <c r="M4" s="125"/>
      <c r="N4" s="126"/>
      <c r="O4" s="125"/>
      <c r="P4" s="123"/>
      <c r="Q4" s="22"/>
      <c r="R4" s="19"/>
      <c r="S4" s="19"/>
      <c r="T4" s="19"/>
      <c r="U4" s="19"/>
      <c r="V4" s="19"/>
      <c r="W4" s="19"/>
      <c r="X4" s="19"/>
      <c r="Y4" s="19"/>
      <c r="Z4" s="19"/>
      <c r="AA4" s="19"/>
      <c r="AB4" s="21"/>
      <c r="AC4" s="44">
        <f t="shared" si="0"/>
        <v>82.05</v>
      </c>
    </row>
    <row r="5" spans="1:42" x14ac:dyDescent="0.3">
      <c r="A5" s="63" t="s">
        <v>9</v>
      </c>
      <c r="B5" s="106" t="s">
        <v>8</v>
      </c>
      <c r="C5" s="106"/>
      <c r="D5" s="122">
        <v>5</v>
      </c>
      <c r="E5" s="123"/>
      <c r="F5" s="124"/>
      <c r="G5" s="125"/>
      <c r="H5" s="126"/>
      <c r="I5" s="126"/>
      <c r="J5" s="126"/>
      <c r="K5" s="126"/>
      <c r="L5" s="126"/>
      <c r="M5" s="125"/>
      <c r="N5" s="126"/>
      <c r="O5" s="125"/>
      <c r="P5" s="123"/>
      <c r="Q5" s="22"/>
      <c r="R5" s="19"/>
      <c r="S5" s="19"/>
      <c r="T5" s="19"/>
      <c r="U5" s="19"/>
      <c r="V5" s="19"/>
      <c r="W5" s="19"/>
      <c r="X5" s="19"/>
      <c r="Y5" s="19"/>
      <c r="Z5" s="19"/>
      <c r="AA5" s="19"/>
      <c r="AB5" s="21"/>
      <c r="AC5" s="44">
        <f t="shared" si="0"/>
        <v>5</v>
      </c>
    </row>
    <row r="6" spans="1:42" x14ac:dyDescent="0.3">
      <c r="A6" s="63" t="s">
        <v>6</v>
      </c>
      <c r="B6" s="106" t="s">
        <v>7</v>
      </c>
      <c r="C6" s="106"/>
      <c r="D6" s="122">
        <v>64.5</v>
      </c>
      <c r="E6" s="123"/>
      <c r="F6" s="124"/>
      <c r="G6" s="125"/>
      <c r="H6" s="126"/>
      <c r="I6" s="126"/>
      <c r="J6" s="126"/>
      <c r="K6" s="126"/>
      <c r="L6" s="126"/>
      <c r="M6" s="125"/>
      <c r="N6" s="126"/>
      <c r="O6" s="125"/>
      <c r="P6" s="123"/>
      <c r="Q6" s="22"/>
      <c r="R6" s="19"/>
      <c r="S6" s="19"/>
      <c r="T6" s="19"/>
      <c r="U6" s="19"/>
      <c r="V6" s="19"/>
      <c r="W6" s="19"/>
      <c r="X6" s="19"/>
      <c r="Y6" s="19"/>
      <c r="Z6" s="19"/>
      <c r="AA6" s="19"/>
      <c r="AB6" s="21"/>
      <c r="AC6" s="44">
        <f t="shared" si="0"/>
        <v>64.5</v>
      </c>
    </row>
    <row r="7" spans="1:42" x14ac:dyDescent="0.3">
      <c r="A7" s="63" t="s">
        <v>25</v>
      </c>
      <c r="B7" s="106" t="s">
        <v>26</v>
      </c>
      <c r="C7" s="106"/>
      <c r="D7" s="122"/>
      <c r="E7" s="123"/>
      <c r="F7" s="124"/>
      <c r="G7" s="125"/>
      <c r="H7" s="126"/>
      <c r="I7" s="126"/>
      <c r="J7" s="126"/>
      <c r="K7" s="126"/>
      <c r="L7" s="126"/>
      <c r="M7" s="125"/>
      <c r="N7" s="126"/>
      <c r="O7" s="125"/>
      <c r="P7" s="123"/>
      <c r="Q7" s="22"/>
      <c r="R7" s="19"/>
      <c r="S7" s="19"/>
      <c r="T7" s="19"/>
      <c r="U7" s="19"/>
      <c r="V7" s="19"/>
      <c r="W7" s="19"/>
      <c r="X7" s="19"/>
      <c r="Y7" s="19"/>
      <c r="Z7" s="19"/>
      <c r="AA7" s="19"/>
      <c r="AB7" s="21"/>
      <c r="AC7" s="44">
        <f t="shared" si="0"/>
        <v>0</v>
      </c>
    </row>
    <row r="8" spans="1:42" ht="15" thickBot="1" x14ac:dyDescent="0.35">
      <c r="A8" s="90" t="s">
        <v>12</v>
      </c>
      <c r="B8" s="107" t="s">
        <v>11</v>
      </c>
      <c r="C8" s="108"/>
      <c r="D8" s="127"/>
      <c r="E8" s="128"/>
      <c r="F8" s="129"/>
      <c r="G8" s="130"/>
      <c r="H8" s="131"/>
      <c r="I8" s="131"/>
      <c r="J8" s="131"/>
      <c r="K8" s="131"/>
      <c r="L8" s="131"/>
      <c r="M8" s="130"/>
      <c r="N8" s="131"/>
      <c r="O8" s="130"/>
      <c r="P8" s="128"/>
      <c r="Q8" s="97"/>
      <c r="R8" s="91"/>
      <c r="S8" s="91"/>
      <c r="T8" s="91"/>
      <c r="U8" s="91"/>
      <c r="V8" s="91"/>
      <c r="W8" s="91"/>
      <c r="X8" s="91"/>
      <c r="Y8" s="91"/>
      <c r="Z8" s="91"/>
      <c r="AA8" s="91"/>
      <c r="AB8" s="92"/>
      <c r="AC8" s="45">
        <f t="shared" si="0"/>
        <v>0</v>
      </c>
    </row>
    <row r="9" spans="1:42" ht="15" thickBot="1" x14ac:dyDescent="0.35">
      <c r="A9" s="17" t="s">
        <v>37</v>
      </c>
      <c r="B9" s="17"/>
      <c r="C9" s="18"/>
      <c r="D9" s="113">
        <f>SUM(D3:D8)</f>
        <v>157.30000000000001</v>
      </c>
      <c r="E9" s="113">
        <f t="shared" ref="E9:P9" si="1">SUM(E3:E8)</f>
        <v>0</v>
      </c>
      <c r="F9" s="114">
        <f t="shared" si="1"/>
        <v>0</v>
      </c>
      <c r="G9" s="114">
        <f t="shared" si="1"/>
        <v>0</v>
      </c>
      <c r="H9" s="114">
        <f t="shared" si="1"/>
        <v>0</v>
      </c>
      <c r="I9" s="114">
        <f t="shared" si="1"/>
        <v>0</v>
      </c>
      <c r="J9" s="114">
        <f t="shared" si="1"/>
        <v>0</v>
      </c>
      <c r="K9" s="113">
        <f t="shared" si="1"/>
        <v>0</v>
      </c>
      <c r="L9" s="114">
        <f t="shared" si="1"/>
        <v>0</v>
      </c>
      <c r="M9" s="114">
        <f t="shared" si="1"/>
        <v>0</v>
      </c>
      <c r="N9" s="114">
        <f t="shared" si="1"/>
        <v>0</v>
      </c>
      <c r="O9" s="114">
        <f t="shared" si="1"/>
        <v>0</v>
      </c>
      <c r="P9" s="113">
        <f t="shared" si="1"/>
        <v>0</v>
      </c>
      <c r="Q9" s="98"/>
      <c r="R9" s="89"/>
      <c r="S9" s="89"/>
      <c r="T9" s="89"/>
      <c r="U9" s="89"/>
      <c r="V9" s="89"/>
      <c r="W9" s="89"/>
      <c r="X9" s="89"/>
      <c r="Y9" s="89"/>
      <c r="Z9" s="89"/>
      <c r="AA9" s="89"/>
      <c r="AB9" s="89"/>
      <c r="AC9" s="93">
        <f>SUM(AC3:AC8)</f>
        <v>157.30000000000001</v>
      </c>
    </row>
    <row r="10" spans="1:42" ht="15" thickBot="1" x14ac:dyDescent="0.35">
      <c r="A10" s="3"/>
      <c r="B10" s="3"/>
      <c r="C10" s="3"/>
      <c r="D10" s="2"/>
      <c r="E10" s="2"/>
      <c r="F10" s="2"/>
      <c r="G10" s="6"/>
      <c r="H10" s="2"/>
      <c r="I10" s="37"/>
      <c r="J10" s="2"/>
      <c r="K10" s="2"/>
      <c r="L10" s="2"/>
      <c r="M10" s="38"/>
      <c r="N10" s="2"/>
      <c r="O10" s="6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9"/>
    </row>
    <row r="11" spans="1:42" x14ac:dyDescent="0.3">
      <c r="A11" s="61" t="s">
        <v>10</v>
      </c>
      <c r="B11" s="105" t="s">
        <v>13</v>
      </c>
      <c r="C11" s="105"/>
      <c r="D11" s="132">
        <v>45</v>
      </c>
      <c r="E11" s="133"/>
      <c r="F11" s="134"/>
      <c r="G11" s="135"/>
      <c r="H11" s="136"/>
      <c r="I11" s="136"/>
      <c r="J11" s="136"/>
      <c r="K11" s="136"/>
      <c r="L11" s="136"/>
      <c r="M11" s="135"/>
      <c r="N11" s="136"/>
      <c r="O11" s="135"/>
      <c r="P11" s="133"/>
      <c r="Q11" s="99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51"/>
      <c r="AC11" s="55">
        <f t="shared" ref="AC11:AC13" si="2">SUM(D11:AB11)</f>
        <v>45</v>
      </c>
    </row>
    <row r="12" spans="1:42" x14ac:dyDescent="0.3">
      <c r="A12" s="63" t="s">
        <v>15</v>
      </c>
      <c r="B12" s="106" t="s">
        <v>14</v>
      </c>
      <c r="C12" s="106"/>
      <c r="D12" s="122">
        <v>64</v>
      </c>
      <c r="E12" s="123"/>
      <c r="F12" s="124"/>
      <c r="G12" s="125"/>
      <c r="H12" s="126"/>
      <c r="I12" s="126"/>
      <c r="J12" s="126"/>
      <c r="K12" s="126"/>
      <c r="L12" s="126"/>
      <c r="M12" s="125"/>
      <c r="N12" s="126"/>
      <c r="O12" s="125"/>
      <c r="P12" s="123"/>
      <c r="Q12" s="22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52"/>
      <c r="AC12" s="44">
        <f>SUM(D12:AB12)</f>
        <v>64</v>
      </c>
    </row>
    <row r="13" spans="1:42" ht="15" thickBot="1" x14ac:dyDescent="0.35">
      <c r="A13" s="69" t="s">
        <v>27</v>
      </c>
      <c r="B13" s="108" t="s">
        <v>28</v>
      </c>
      <c r="C13" s="108"/>
      <c r="D13" s="127">
        <v>40</v>
      </c>
      <c r="E13" s="128"/>
      <c r="F13" s="129"/>
      <c r="G13" s="130"/>
      <c r="H13" s="131"/>
      <c r="I13" s="131"/>
      <c r="J13" s="131"/>
      <c r="K13" s="131"/>
      <c r="L13" s="131"/>
      <c r="M13" s="130"/>
      <c r="N13" s="131"/>
      <c r="O13" s="130"/>
      <c r="P13" s="128"/>
      <c r="Q13" s="36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53"/>
      <c r="AC13" s="68">
        <f t="shared" si="2"/>
        <v>40</v>
      </c>
    </row>
    <row r="14" spans="1:42" ht="15" thickBot="1" x14ac:dyDescent="0.35">
      <c r="A14" s="17" t="s">
        <v>38</v>
      </c>
      <c r="B14" s="17"/>
      <c r="C14" s="18"/>
      <c r="D14" s="104">
        <f>SUM(D11:D13)</f>
        <v>149</v>
      </c>
      <c r="E14" s="104">
        <f t="shared" ref="E14:AB14" si="3">SUM(E11:E13)</f>
        <v>0</v>
      </c>
      <c r="F14" s="98">
        <f t="shared" si="3"/>
        <v>0</v>
      </c>
      <c r="G14" s="100">
        <f t="shared" si="3"/>
        <v>0</v>
      </c>
      <c r="H14" s="100">
        <f t="shared" si="3"/>
        <v>0</v>
      </c>
      <c r="I14" s="100">
        <f t="shared" si="3"/>
        <v>0</v>
      </c>
      <c r="J14" s="100">
        <f t="shared" si="3"/>
        <v>0</v>
      </c>
      <c r="K14" s="100">
        <f t="shared" si="3"/>
        <v>0</v>
      </c>
      <c r="L14" s="100">
        <f t="shared" si="3"/>
        <v>0</v>
      </c>
      <c r="M14" s="100">
        <f t="shared" si="3"/>
        <v>0</v>
      </c>
      <c r="N14" s="100">
        <f t="shared" si="3"/>
        <v>0</v>
      </c>
      <c r="O14" s="100">
        <f t="shared" si="3"/>
        <v>0</v>
      </c>
      <c r="P14" s="104">
        <f t="shared" si="3"/>
        <v>0</v>
      </c>
      <c r="Q14" s="100">
        <f t="shared" si="3"/>
        <v>0</v>
      </c>
      <c r="R14" s="100">
        <f t="shared" si="3"/>
        <v>0</v>
      </c>
      <c r="S14" s="100">
        <f t="shared" si="3"/>
        <v>0</v>
      </c>
      <c r="T14" s="100">
        <f t="shared" si="3"/>
        <v>0</v>
      </c>
      <c r="U14" s="100">
        <f t="shared" si="3"/>
        <v>0</v>
      </c>
      <c r="V14" s="100">
        <f t="shared" si="3"/>
        <v>0</v>
      </c>
      <c r="W14" s="100">
        <f t="shared" si="3"/>
        <v>0</v>
      </c>
      <c r="X14" s="100">
        <f t="shared" si="3"/>
        <v>0</v>
      </c>
      <c r="Y14" s="100">
        <f t="shared" si="3"/>
        <v>0</v>
      </c>
      <c r="Z14" s="100">
        <f t="shared" si="3"/>
        <v>0</v>
      </c>
      <c r="AA14" s="100">
        <f t="shared" si="3"/>
        <v>0</v>
      </c>
      <c r="AB14" s="100">
        <f t="shared" si="3"/>
        <v>0</v>
      </c>
      <c r="AC14" s="93">
        <f>SUM(AC11:AC13)</f>
        <v>149</v>
      </c>
    </row>
    <row r="15" spans="1:42" ht="15" thickBot="1" x14ac:dyDescent="0.35">
      <c r="A15" s="3"/>
      <c r="B15" s="3"/>
      <c r="C15" s="3"/>
      <c r="D15" s="2"/>
      <c r="E15" s="2"/>
      <c r="F15" s="2"/>
      <c r="G15" s="6"/>
      <c r="H15" s="2"/>
      <c r="I15" s="37"/>
      <c r="J15" s="2"/>
      <c r="K15" s="2"/>
      <c r="L15" s="2"/>
      <c r="M15" s="38"/>
      <c r="N15" s="2"/>
      <c r="O15" s="6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9"/>
    </row>
    <row r="16" spans="1:42" ht="15" thickBot="1" x14ac:dyDescent="0.35">
      <c r="A16" s="17" t="s">
        <v>36</v>
      </c>
      <c r="B16" s="17"/>
      <c r="C16" s="18"/>
      <c r="D16" s="104">
        <f>SUM(D9+D14)</f>
        <v>306.3</v>
      </c>
      <c r="E16" s="104">
        <f t="shared" ref="E16:AB16" si="4">SUM(E9+E14)</f>
        <v>0</v>
      </c>
      <c r="F16" s="104">
        <f t="shared" si="4"/>
        <v>0</v>
      </c>
      <c r="G16" s="104">
        <f t="shared" si="4"/>
        <v>0</v>
      </c>
      <c r="H16" s="104">
        <f t="shared" si="4"/>
        <v>0</v>
      </c>
      <c r="I16" s="104">
        <f t="shared" si="4"/>
        <v>0</v>
      </c>
      <c r="J16" s="104">
        <f t="shared" si="4"/>
        <v>0</v>
      </c>
      <c r="K16" s="104">
        <f t="shared" si="4"/>
        <v>0</v>
      </c>
      <c r="L16" s="104">
        <f t="shared" si="4"/>
        <v>0</v>
      </c>
      <c r="M16" s="104">
        <f t="shared" si="4"/>
        <v>0</v>
      </c>
      <c r="N16" s="104">
        <f t="shared" si="4"/>
        <v>0</v>
      </c>
      <c r="O16" s="104">
        <f t="shared" si="4"/>
        <v>0</v>
      </c>
      <c r="P16" s="104">
        <f t="shared" si="4"/>
        <v>0</v>
      </c>
      <c r="Q16" s="113">
        <f t="shared" si="4"/>
        <v>0</v>
      </c>
      <c r="R16" s="113">
        <f t="shared" si="4"/>
        <v>0</v>
      </c>
      <c r="S16" s="113">
        <f t="shared" si="4"/>
        <v>0</v>
      </c>
      <c r="T16" s="113">
        <f t="shared" si="4"/>
        <v>0</v>
      </c>
      <c r="U16" s="113">
        <f t="shared" si="4"/>
        <v>0</v>
      </c>
      <c r="V16" s="113">
        <f t="shared" si="4"/>
        <v>0</v>
      </c>
      <c r="W16" s="113">
        <f t="shared" si="4"/>
        <v>0</v>
      </c>
      <c r="X16" s="113">
        <f t="shared" si="4"/>
        <v>0</v>
      </c>
      <c r="Y16" s="113">
        <f t="shared" si="4"/>
        <v>0</v>
      </c>
      <c r="Z16" s="113">
        <f t="shared" si="4"/>
        <v>0</v>
      </c>
      <c r="AA16" s="113">
        <f t="shared" si="4"/>
        <v>0</v>
      </c>
      <c r="AB16" s="113">
        <f t="shared" si="4"/>
        <v>0</v>
      </c>
      <c r="AC16" s="82">
        <f>AC14+AC9</f>
        <v>306.3</v>
      </c>
    </row>
    <row r="17" spans="1:32" ht="15" thickBot="1" x14ac:dyDescent="0.35">
      <c r="A17" s="3"/>
      <c r="B17" s="3"/>
      <c r="C17" s="3"/>
      <c r="D17" s="2"/>
      <c r="E17" s="2"/>
      <c r="F17" s="2"/>
      <c r="G17" s="6"/>
      <c r="H17" s="2"/>
      <c r="I17" s="37"/>
      <c r="J17" s="2"/>
      <c r="K17" s="2"/>
      <c r="L17" s="2"/>
      <c r="M17" s="38"/>
      <c r="N17" s="2"/>
      <c r="O17" s="6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9"/>
      <c r="AD17" s="39"/>
      <c r="AE17" s="37"/>
    </row>
    <row r="18" spans="1:32" ht="15.75" customHeight="1" thickBot="1" x14ac:dyDescent="0.35">
      <c r="A18" s="145" t="s">
        <v>18</v>
      </c>
      <c r="B18" s="143"/>
      <c r="C18" s="143"/>
      <c r="D18" s="143"/>
      <c r="E18" s="143"/>
      <c r="F18" s="143"/>
      <c r="G18" s="143"/>
      <c r="H18" s="143"/>
      <c r="I18" s="143"/>
      <c r="J18" s="143"/>
      <c r="K18" s="143"/>
      <c r="L18" s="143"/>
      <c r="M18" s="143"/>
      <c r="N18" s="143"/>
      <c r="O18" s="143"/>
      <c r="P18" s="143"/>
      <c r="Q18" s="143"/>
      <c r="R18" s="143"/>
      <c r="S18" s="143"/>
      <c r="T18" s="143"/>
      <c r="U18" s="143"/>
      <c r="V18" s="143"/>
      <c r="W18" s="143"/>
      <c r="X18" s="143"/>
      <c r="Y18" s="143"/>
      <c r="Z18" s="143"/>
      <c r="AA18" s="143"/>
      <c r="AB18" s="143"/>
      <c r="AC18" s="144"/>
      <c r="AD18" s="80" t="s">
        <v>19</v>
      </c>
      <c r="AE18" s="81" t="s">
        <v>20</v>
      </c>
    </row>
    <row r="19" spans="1:32" ht="15" thickBot="1" x14ac:dyDescent="0.35">
      <c r="A19" s="17"/>
      <c r="B19" s="18"/>
      <c r="C19" s="18"/>
      <c r="D19" s="35">
        <v>42675</v>
      </c>
      <c r="E19" s="15">
        <v>42705</v>
      </c>
      <c r="F19" s="95">
        <v>42736</v>
      </c>
      <c r="G19" s="14">
        <v>42767</v>
      </c>
      <c r="H19" s="14">
        <v>42795</v>
      </c>
      <c r="I19" s="14">
        <v>42826</v>
      </c>
      <c r="J19" s="14">
        <v>42856</v>
      </c>
      <c r="K19" s="14">
        <v>42887</v>
      </c>
      <c r="L19" s="14">
        <v>42917</v>
      </c>
      <c r="M19" s="14">
        <v>42948</v>
      </c>
      <c r="N19" s="14">
        <v>42979</v>
      </c>
      <c r="O19" s="14">
        <v>43009</v>
      </c>
      <c r="P19" s="15">
        <v>43040</v>
      </c>
      <c r="Q19" s="14">
        <v>42522</v>
      </c>
      <c r="R19" s="14">
        <v>42552</v>
      </c>
      <c r="S19" s="14">
        <v>42583</v>
      </c>
      <c r="T19" s="14">
        <v>42614</v>
      </c>
      <c r="U19" s="14">
        <v>42644</v>
      </c>
      <c r="V19" s="14">
        <v>42675</v>
      </c>
      <c r="W19" s="14">
        <v>42705</v>
      </c>
      <c r="X19" s="14">
        <v>42736</v>
      </c>
      <c r="Y19" s="14">
        <v>42767</v>
      </c>
      <c r="Z19" s="14">
        <v>42795</v>
      </c>
      <c r="AA19" s="14">
        <v>42826</v>
      </c>
      <c r="AB19" s="47">
        <v>42856</v>
      </c>
      <c r="AC19" s="42" t="s">
        <v>21</v>
      </c>
      <c r="AD19" s="42"/>
      <c r="AE19" s="57"/>
    </row>
    <row r="20" spans="1:32" x14ac:dyDescent="0.3">
      <c r="A20" s="137" t="s">
        <v>32</v>
      </c>
      <c r="B20" s="138"/>
      <c r="C20" s="138"/>
      <c r="D20" s="117">
        <v>423.2</v>
      </c>
      <c r="E20" s="118"/>
      <c r="F20" s="119"/>
      <c r="G20" s="120"/>
      <c r="H20" s="121"/>
      <c r="I20" s="121"/>
      <c r="J20" s="121"/>
      <c r="K20" s="121"/>
      <c r="L20" s="121"/>
      <c r="M20" s="120"/>
      <c r="N20" s="121"/>
      <c r="O20" s="120"/>
      <c r="P20" s="118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48"/>
      <c r="AC20" s="44">
        <f>SUM(D20:P20)</f>
        <v>423.2</v>
      </c>
      <c r="AD20" s="44"/>
      <c r="AE20" s="58"/>
      <c r="AF20" s="10"/>
    </row>
    <row r="21" spans="1:32" x14ac:dyDescent="0.3">
      <c r="A21" s="137"/>
      <c r="B21" s="138"/>
      <c r="C21" s="138"/>
      <c r="D21" s="122"/>
      <c r="E21" s="123"/>
      <c r="F21" s="124"/>
      <c r="G21" s="125"/>
      <c r="H21" s="126"/>
      <c r="I21" s="126"/>
      <c r="J21" s="126"/>
      <c r="K21" s="126"/>
      <c r="L21" s="126"/>
      <c r="M21" s="125"/>
      <c r="N21" s="126"/>
      <c r="O21" s="125"/>
      <c r="P21" s="123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48"/>
      <c r="AC21" s="44">
        <f t="shared" ref="AC21:AC26" si="5">SUM(D21:P21)</f>
        <v>0</v>
      </c>
      <c r="AD21" s="44"/>
      <c r="AE21" s="40"/>
      <c r="AF21" s="10"/>
    </row>
    <row r="22" spans="1:32" x14ac:dyDescent="0.3">
      <c r="A22" s="137"/>
      <c r="B22" s="138"/>
      <c r="C22" s="138"/>
      <c r="D22" s="122"/>
      <c r="E22" s="123"/>
      <c r="F22" s="124"/>
      <c r="G22" s="125"/>
      <c r="H22" s="126"/>
      <c r="I22" s="126"/>
      <c r="J22" s="126"/>
      <c r="K22" s="126"/>
      <c r="L22" s="126"/>
      <c r="M22" s="125"/>
      <c r="N22" s="126"/>
      <c r="O22" s="125"/>
      <c r="P22" s="123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48"/>
      <c r="AC22" s="44">
        <f t="shared" si="5"/>
        <v>0</v>
      </c>
      <c r="AD22" s="44"/>
      <c r="AE22" s="40"/>
    </row>
    <row r="23" spans="1:32" x14ac:dyDescent="0.3">
      <c r="A23" s="137"/>
      <c r="B23" s="138"/>
      <c r="C23" s="138"/>
      <c r="D23" s="122"/>
      <c r="E23" s="123"/>
      <c r="F23" s="124"/>
      <c r="G23" s="125"/>
      <c r="H23" s="126"/>
      <c r="I23" s="126"/>
      <c r="J23" s="126"/>
      <c r="K23" s="126"/>
      <c r="L23" s="126"/>
      <c r="M23" s="125"/>
      <c r="N23" s="126"/>
      <c r="O23" s="125"/>
      <c r="P23" s="123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48"/>
      <c r="AC23" s="44">
        <f t="shared" si="5"/>
        <v>0</v>
      </c>
      <c r="AD23" s="44"/>
      <c r="AE23" s="40"/>
    </row>
    <row r="24" spans="1:32" x14ac:dyDescent="0.3">
      <c r="A24" s="137"/>
      <c r="B24" s="138"/>
      <c r="C24" s="138"/>
      <c r="D24" s="122"/>
      <c r="E24" s="123"/>
      <c r="F24" s="124"/>
      <c r="G24" s="125"/>
      <c r="H24" s="126"/>
      <c r="I24" s="126"/>
      <c r="J24" s="126"/>
      <c r="K24" s="126"/>
      <c r="L24" s="126"/>
      <c r="M24" s="125"/>
      <c r="N24" s="126"/>
      <c r="O24" s="125"/>
      <c r="P24" s="123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48"/>
      <c r="AC24" s="44">
        <f t="shared" si="5"/>
        <v>0</v>
      </c>
      <c r="AD24" s="44"/>
      <c r="AE24" s="40"/>
      <c r="AF24" s="10"/>
    </row>
    <row r="25" spans="1:32" x14ac:dyDescent="0.3">
      <c r="A25" s="137"/>
      <c r="B25" s="138"/>
      <c r="C25" s="138"/>
      <c r="D25" s="122"/>
      <c r="E25" s="123"/>
      <c r="F25" s="124"/>
      <c r="G25" s="125"/>
      <c r="H25" s="126"/>
      <c r="I25" s="126"/>
      <c r="J25" s="126"/>
      <c r="K25" s="126"/>
      <c r="L25" s="126"/>
      <c r="M25" s="125"/>
      <c r="N25" s="126"/>
      <c r="O25" s="125"/>
      <c r="P25" s="123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48"/>
      <c r="AC25" s="44">
        <f t="shared" si="5"/>
        <v>0</v>
      </c>
      <c r="AD25" s="44"/>
      <c r="AE25" s="59"/>
      <c r="AF25" s="10"/>
    </row>
    <row r="26" spans="1:32" ht="15" thickBot="1" x14ac:dyDescent="0.35">
      <c r="A26" s="137"/>
      <c r="B26" s="138"/>
      <c r="C26" s="139"/>
      <c r="D26" s="122"/>
      <c r="E26" s="123"/>
      <c r="F26" s="124"/>
      <c r="G26" s="125"/>
      <c r="H26" s="126"/>
      <c r="I26" s="126"/>
      <c r="J26" s="126"/>
      <c r="K26" s="126"/>
      <c r="L26" s="126"/>
      <c r="M26" s="125"/>
      <c r="N26" s="126"/>
      <c r="O26" s="125"/>
      <c r="P26" s="123"/>
      <c r="Q26" s="36"/>
      <c r="R26" s="36"/>
      <c r="S26" s="36"/>
      <c r="T26" s="36"/>
      <c r="U26" s="36"/>
      <c r="V26" s="36"/>
      <c r="W26" s="36"/>
      <c r="X26" s="36"/>
      <c r="Y26" s="36"/>
      <c r="Z26" s="36"/>
      <c r="AA26" s="36"/>
      <c r="AB26" s="49"/>
      <c r="AC26" s="44">
        <f t="shared" si="5"/>
        <v>0</v>
      </c>
      <c r="AD26" s="44"/>
      <c r="AE26" s="60"/>
    </row>
    <row r="27" spans="1:32" ht="15" thickBot="1" x14ac:dyDescent="0.35">
      <c r="A27" s="17" t="s">
        <v>35</v>
      </c>
      <c r="B27" s="146"/>
      <c r="C27" s="147"/>
      <c r="D27" s="111">
        <f>SUM(D20:D26)</f>
        <v>423.2</v>
      </c>
      <c r="E27" s="111">
        <f t="shared" ref="E27:P27" si="6">SUM(E20:E26)</f>
        <v>0</v>
      </c>
      <c r="F27" s="111">
        <f t="shared" si="6"/>
        <v>0</v>
      </c>
      <c r="G27" s="111">
        <f t="shared" si="6"/>
        <v>0</v>
      </c>
      <c r="H27" s="111">
        <f t="shared" si="6"/>
        <v>0</v>
      </c>
      <c r="I27" s="111">
        <f t="shared" si="6"/>
        <v>0</v>
      </c>
      <c r="J27" s="111">
        <f t="shared" si="6"/>
        <v>0</v>
      </c>
      <c r="K27" s="111">
        <f t="shared" si="6"/>
        <v>0</v>
      </c>
      <c r="L27" s="111">
        <f t="shared" si="6"/>
        <v>0</v>
      </c>
      <c r="M27" s="111">
        <f t="shared" si="6"/>
        <v>0</v>
      </c>
      <c r="N27" s="111">
        <f t="shared" si="6"/>
        <v>0</v>
      </c>
      <c r="O27" s="111">
        <f t="shared" si="6"/>
        <v>0</v>
      </c>
      <c r="P27" s="111">
        <f t="shared" si="6"/>
        <v>0</v>
      </c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82">
        <f>SUM(AC20:AC26)</f>
        <v>423.2</v>
      </c>
      <c r="AD27" s="50">
        <f>SUM(AD20:AD26)</f>
        <v>0</v>
      </c>
      <c r="AE27" s="84">
        <f>AD27-AC27</f>
        <v>-423.2</v>
      </c>
    </row>
    <row r="28" spans="1:32" ht="15" thickBot="1" x14ac:dyDescent="0.35">
      <c r="AC28" s="9"/>
      <c r="AD28" s="9"/>
    </row>
    <row r="29" spans="1:32" ht="15" thickBot="1" x14ac:dyDescent="0.35">
      <c r="A29" s="145" t="s">
        <v>22</v>
      </c>
      <c r="B29" s="143"/>
      <c r="C29" s="143"/>
      <c r="D29" s="143"/>
      <c r="E29" s="143"/>
      <c r="F29" s="143"/>
      <c r="G29" s="143"/>
      <c r="H29" s="143"/>
      <c r="I29" s="143"/>
      <c r="J29" s="143"/>
      <c r="K29" s="143"/>
      <c r="L29" s="143"/>
      <c r="M29" s="143"/>
      <c r="N29" s="143"/>
      <c r="O29" s="143"/>
      <c r="P29" s="143"/>
      <c r="Q29" s="143"/>
      <c r="R29" s="143"/>
      <c r="S29" s="143"/>
      <c r="T29" s="143"/>
      <c r="U29" s="143"/>
      <c r="V29" s="143"/>
      <c r="W29" s="143"/>
      <c r="X29" s="143"/>
      <c r="Y29" s="143"/>
      <c r="Z29" s="143"/>
      <c r="AA29" s="143"/>
      <c r="AB29" s="143"/>
      <c r="AC29" s="144"/>
      <c r="AD29" s="80" t="s">
        <v>19</v>
      </c>
      <c r="AE29" s="81" t="s">
        <v>20</v>
      </c>
    </row>
    <row r="30" spans="1:32" ht="15" thickBot="1" x14ac:dyDescent="0.35">
      <c r="A30" s="26" t="s">
        <v>0</v>
      </c>
      <c r="B30" s="34" t="s">
        <v>1</v>
      </c>
      <c r="C30" s="34"/>
      <c r="D30" s="35">
        <v>42675</v>
      </c>
      <c r="E30" s="15">
        <v>42705</v>
      </c>
      <c r="F30" s="95">
        <v>42736</v>
      </c>
      <c r="G30" s="14">
        <v>42767</v>
      </c>
      <c r="H30" s="14">
        <v>42795</v>
      </c>
      <c r="I30" s="14">
        <v>42826</v>
      </c>
      <c r="J30" s="14">
        <v>42856</v>
      </c>
      <c r="K30" s="14">
        <v>42887</v>
      </c>
      <c r="L30" s="14">
        <v>42917</v>
      </c>
      <c r="M30" s="14">
        <v>42948</v>
      </c>
      <c r="N30" s="14">
        <v>42979</v>
      </c>
      <c r="O30" s="14">
        <v>43009</v>
      </c>
      <c r="P30" s="15">
        <v>43040</v>
      </c>
      <c r="Q30" s="14">
        <v>42522</v>
      </c>
      <c r="R30" s="14">
        <v>42552</v>
      </c>
      <c r="S30" s="14">
        <v>42583</v>
      </c>
      <c r="T30" s="14">
        <v>42614</v>
      </c>
      <c r="U30" s="14">
        <v>42644</v>
      </c>
      <c r="V30" s="14">
        <v>42675</v>
      </c>
      <c r="W30" s="14">
        <v>42705</v>
      </c>
      <c r="X30" s="14">
        <v>42736</v>
      </c>
      <c r="Y30" s="14">
        <v>42767</v>
      </c>
      <c r="Z30" s="14">
        <v>42795</v>
      </c>
      <c r="AA30" s="14">
        <v>42826</v>
      </c>
      <c r="AB30" s="47">
        <v>42856</v>
      </c>
      <c r="AC30" s="42" t="s">
        <v>21</v>
      </c>
      <c r="AD30" s="46"/>
      <c r="AE30" s="57"/>
    </row>
    <row r="31" spans="1:32" x14ac:dyDescent="0.3">
      <c r="A31" s="61" t="str">
        <f>A3</f>
        <v>Claudia</v>
      </c>
      <c r="B31" s="62" t="str">
        <f>B3</f>
        <v>Visentin</v>
      </c>
      <c r="C31" s="1"/>
      <c r="D31" s="122"/>
      <c r="E31" s="123"/>
      <c r="F31" s="124"/>
      <c r="G31" s="125"/>
      <c r="H31" s="126"/>
      <c r="I31" s="126"/>
      <c r="J31" s="126"/>
      <c r="K31" s="126"/>
      <c r="L31" s="126"/>
      <c r="M31" s="125"/>
      <c r="N31" s="126"/>
      <c r="O31" s="125"/>
      <c r="P31" s="12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72"/>
      <c r="AC31" s="43">
        <f>SUM(D31:AB31)</f>
        <v>0</v>
      </c>
      <c r="AD31" s="75"/>
      <c r="AE31" s="58">
        <f>AD31-AC31</f>
        <v>0</v>
      </c>
    </row>
    <row r="32" spans="1:32" x14ac:dyDescent="0.3">
      <c r="A32" s="63" t="str">
        <f>A6</f>
        <v>Einar</v>
      </c>
      <c r="B32" s="64" t="str">
        <f>B6</f>
        <v>Nielsen</v>
      </c>
      <c r="C32" s="11"/>
      <c r="D32" s="122"/>
      <c r="E32" s="123"/>
      <c r="F32" s="124"/>
      <c r="G32" s="125"/>
      <c r="H32" s="126"/>
      <c r="I32" s="126"/>
      <c r="J32" s="126"/>
      <c r="K32" s="126"/>
      <c r="L32" s="126"/>
      <c r="M32" s="125"/>
      <c r="N32" s="126"/>
      <c r="O32" s="125"/>
      <c r="P32" s="123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3"/>
      <c r="AC32" s="44">
        <f t="shared" ref="AC32" si="7">SUM(D32:AB32)</f>
        <v>0</v>
      </c>
      <c r="AD32" s="75"/>
      <c r="AE32" s="40"/>
    </row>
    <row r="33" spans="1:43" ht="15" thickBot="1" x14ac:dyDescent="0.35">
      <c r="A33" s="69" t="str">
        <f>A11</f>
        <v>Urs</v>
      </c>
      <c r="B33" s="70" t="str">
        <f>B11</f>
        <v>Graf</v>
      </c>
      <c r="C33" s="86"/>
      <c r="D33" s="122"/>
      <c r="E33" s="123"/>
      <c r="F33" s="124"/>
      <c r="G33" s="125"/>
      <c r="H33" s="126"/>
      <c r="I33" s="126"/>
      <c r="J33" s="126"/>
      <c r="K33" s="126"/>
      <c r="L33" s="126"/>
      <c r="M33" s="125"/>
      <c r="N33" s="126"/>
      <c r="O33" s="125"/>
      <c r="P33" s="123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74"/>
      <c r="AC33" s="44">
        <f>SUM(D33:AB33)</f>
        <v>0</v>
      </c>
      <c r="AD33" s="76"/>
      <c r="AE33" s="40"/>
    </row>
    <row r="34" spans="1:43" ht="15" thickBot="1" x14ac:dyDescent="0.35">
      <c r="A34" s="17" t="s">
        <v>34</v>
      </c>
      <c r="B34" s="146"/>
      <c r="C34" s="147"/>
      <c r="D34" s="111">
        <f>SUM(D31:D33)</f>
        <v>0</v>
      </c>
      <c r="E34" s="111">
        <f t="shared" ref="E34:P34" si="8">SUM(E31:E33)</f>
        <v>0</v>
      </c>
      <c r="F34" s="111">
        <f t="shared" si="8"/>
        <v>0</v>
      </c>
      <c r="G34" s="111">
        <f t="shared" si="8"/>
        <v>0</v>
      </c>
      <c r="H34" s="111">
        <f t="shared" si="8"/>
        <v>0</v>
      </c>
      <c r="I34" s="111">
        <f t="shared" si="8"/>
        <v>0</v>
      </c>
      <c r="J34" s="111">
        <f t="shared" si="8"/>
        <v>0</v>
      </c>
      <c r="K34" s="111">
        <f t="shared" si="8"/>
        <v>0</v>
      </c>
      <c r="L34" s="111">
        <f t="shared" si="8"/>
        <v>0</v>
      </c>
      <c r="M34" s="111">
        <f t="shared" si="8"/>
        <v>0</v>
      </c>
      <c r="N34" s="111">
        <f t="shared" si="8"/>
        <v>0</v>
      </c>
      <c r="O34" s="111">
        <f t="shared" si="8"/>
        <v>0</v>
      </c>
      <c r="P34" s="111">
        <f t="shared" si="8"/>
        <v>0</v>
      </c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82">
        <f>SUM(AC31:AC33)</f>
        <v>0</v>
      </c>
      <c r="AD34" s="50"/>
      <c r="AE34" s="84">
        <f>AD34-AC34</f>
        <v>0</v>
      </c>
    </row>
    <row r="35" spans="1:43" ht="15" thickBot="1" x14ac:dyDescent="0.35">
      <c r="AC35" s="4"/>
      <c r="AD35" s="4"/>
    </row>
    <row r="36" spans="1:43" ht="15" thickBot="1" x14ac:dyDescent="0.35">
      <c r="A36" s="145" t="s">
        <v>23</v>
      </c>
      <c r="B36" s="143"/>
      <c r="C36" s="143"/>
      <c r="D36" s="143"/>
      <c r="E36" s="143"/>
      <c r="F36" s="143"/>
      <c r="G36" s="143"/>
      <c r="H36" s="143"/>
      <c r="I36" s="143"/>
      <c r="J36" s="143"/>
      <c r="K36" s="143"/>
      <c r="L36" s="143"/>
      <c r="M36" s="143"/>
      <c r="N36" s="143"/>
      <c r="O36" s="143"/>
      <c r="P36" s="143"/>
      <c r="Q36" s="143"/>
      <c r="R36" s="143"/>
      <c r="S36" s="143"/>
      <c r="T36" s="143"/>
      <c r="U36" s="143"/>
      <c r="V36" s="143"/>
      <c r="W36" s="143"/>
      <c r="X36" s="143"/>
      <c r="Y36" s="143"/>
      <c r="Z36" s="143"/>
      <c r="AA36" s="143"/>
      <c r="AB36" s="143"/>
      <c r="AC36" s="144"/>
      <c r="AD36" s="80" t="s">
        <v>19</v>
      </c>
      <c r="AE36" s="81" t="s">
        <v>20</v>
      </c>
    </row>
    <row r="37" spans="1:43" s="5" customFormat="1" ht="15" customHeight="1" thickBot="1" x14ac:dyDescent="0.35">
      <c r="A37" s="26" t="s">
        <v>0</v>
      </c>
      <c r="B37" s="34" t="s">
        <v>1</v>
      </c>
      <c r="C37" s="34" t="s">
        <v>24</v>
      </c>
      <c r="D37" s="35">
        <v>42675</v>
      </c>
      <c r="E37" s="15">
        <v>42705</v>
      </c>
      <c r="F37" s="95">
        <v>42736</v>
      </c>
      <c r="G37" s="14">
        <v>42767</v>
      </c>
      <c r="H37" s="14">
        <v>42795</v>
      </c>
      <c r="I37" s="14">
        <v>42826</v>
      </c>
      <c r="J37" s="14">
        <v>42856</v>
      </c>
      <c r="K37" s="14">
        <v>42887</v>
      </c>
      <c r="L37" s="14">
        <v>42917</v>
      </c>
      <c r="M37" s="14">
        <v>42948</v>
      </c>
      <c r="N37" s="14">
        <v>42979</v>
      </c>
      <c r="O37" s="14">
        <v>43009</v>
      </c>
      <c r="P37" s="15">
        <v>43040</v>
      </c>
      <c r="Q37" s="14">
        <v>42522</v>
      </c>
      <c r="R37" s="14">
        <v>42552</v>
      </c>
      <c r="S37" s="14">
        <v>42583</v>
      </c>
      <c r="T37" s="14">
        <v>42614</v>
      </c>
      <c r="U37" s="14">
        <v>42644</v>
      </c>
      <c r="V37" s="14">
        <v>42675</v>
      </c>
      <c r="W37" s="14">
        <v>42705</v>
      </c>
      <c r="X37" s="14">
        <v>42736</v>
      </c>
      <c r="Y37" s="14">
        <v>42767</v>
      </c>
      <c r="Z37" s="14">
        <v>42795</v>
      </c>
      <c r="AA37" s="14">
        <v>42826</v>
      </c>
      <c r="AB37" s="47">
        <v>42856</v>
      </c>
      <c r="AC37" s="42" t="s">
        <v>21</v>
      </c>
      <c r="AD37" s="56"/>
      <c r="AE37" s="57"/>
      <c r="AG37"/>
      <c r="AH37"/>
      <c r="AI37"/>
      <c r="AJ37"/>
      <c r="AK37"/>
      <c r="AL37"/>
      <c r="AM37"/>
      <c r="AN37"/>
      <c r="AO37"/>
      <c r="AP37"/>
    </row>
    <row r="38" spans="1:43" x14ac:dyDescent="0.3">
      <c r="A38" s="61" t="str">
        <f t="shared" ref="A38:B43" si="9">A3</f>
        <v>Claudia</v>
      </c>
      <c r="B38" s="62" t="str">
        <f t="shared" si="9"/>
        <v>Visentin</v>
      </c>
      <c r="C38" s="1">
        <v>125</v>
      </c>
      <c r="D38" s="112">
        <f t="shared" ref="D38:AB38" si="10">D3*$C38</f>
        <v>718.75</v>
      </c>
      <c r="E38" s="21">
        <f t="shared" si="10"/>
        <v>0</v>
      </c>
      <c r="F38" s="22">
        <f t="shared" si="10"/>
        <v>0</v>
      </c>
      <c r="G38" s="20">
        <f t="shared" si="10"/>
        <v>0</v>
      </c>
      <c r="H38" s="19">
        <f t="shared" si="10"/>
        <v>0</v>
      </c>
      <c r="I38" s="19">
        <f t="shared" si="10"/>
        <v>0</v>
      </c>
      <c r="J38" s="19">
        <f t="shared" si="10"/>
        <v>0</v>
      </c>
      <c r="K38" s="19">
        <f t="shared" si="10"/>
        <v>0</v>
      </c>
      <c r="L38" s="19">
        <f t="shared" si="10"/>
        <v>0</v>
      </c>
      <c r="M38" s="20">
        <f t="shared" si="10"/>
        <v>0</v>
      </c>
      <c r="N38" s="19">
        <f t="shared" si="10"/>
        <v>0</v>
      </c>
      <c r="O38" s="20">
        <f t="shared" si="10"/>
        <v>0</v>
      </c>
      <c r="P38" s="21">
        <f t="shared" si="10"/>
        <v>0</v>
      </c>
      <c r="Q38" s="24">
        <f t="shared" si="10"/>
        <v>0</v>
      </c>
      <c r="R38" s="24">
        <f t="shared" si="10"/>
        <v>0</v>
      </c>
      <c r="S38" s="24">
        <f t="shared" si="10"/>
        <v>0</v>
      </c>
      <c r="T38" s="24">
        <f t="shared" si="10"/>
        <v>0</v>
      </c>
      <c r="U38" s="24">
        <f t="shared" si="10"/>
        <v>0</v>
      </c>
      <c r="V38" s="24">
        <f t="shared" si="10"/>
        <v>0</v>
      </c>
      <c r="W38" s="24">
        <f t="shared" si="10"/>
        <v>0</v>
      </c>
      <c r="X38" s="24">
        <f t="shared" si="10"/>
        <v>0</v>
      </c>
      <c r="Y38" s="24">
        <f t="shared" si="10"/>
        <v>0</v>
      </c>
      <c r="Z38" s="24">
        <f t="shared" si="10"/>
        <v>0</v>
      </c>
      <c r="AA38" s="24">
        <f t="shared" si="10"/>
        <v>0</v>
      </c>
      <c r="AB38" s="77">
        <f t="shared" si="10"/>
        <v>0</v>
      </c>
      <c r="AC38" s="43">
        <f>SUM(D38:AB38)</f>
        <v>718.75</v>
      </c>
      <c r="AD38" s="75"/>
      <c r="AE38" s="58"/>
      <c r="AQ38" s="5"/>
    </row>
    <row r="39" spans="1:43" x14ac:dyDescent="0.3">
      <c r="A39" s="63" t="str">
        <f t="shared" si="9"/>
        <v>Stefan</v>
      </c>
      <c r="B39" s="64" t="str">
        <f t="shared" si="9"/>
        <v>Landis</v>
      </c>
      <c r="C39" s="11">
        <v>125</v>
      </c>
      <c r="D39" s="112">
        <f t="shared" ref="D39:AB39" si="11">D4*$C39</f>
        <v>10256.25</v>
      </c>
      <c r="E39" s="21">
        <f t="shared" si="11"/>
        <v>0</v>
      </c>
      <c r="F39" s="22">
        <f t="shared" si="11"/>
        <v>0</v>
      </c>
      <c r="G39" s="20">
        <f t="shared" si="11"/>
        <v>0</v>
      </c>
      <c r="H39" s="19">
        <f t="shared" si="11"/>
        <v>0</v>
      </c>
      <c r="I39" s="19">
        <f t="shared" si="11"/>
        <v>0</v>
      </c>
      <c r="J39" s="19">
        <f t="shared" si="11"/>
        <v>0</v>
      </c>
      <c r="K39" s="19">
        <f t="shared" si="11"/>
        <v>0</v>
      </c>
      <c r="L39" s="19">
        <f t="shared" si="11"/>
        <v>0</v>
      </c>
      <c r="M39" s="20">
        <f t="shared" si="11"/>
        <v>0</v>
      </c>
      <c r="N39" s="19">
        <f t="shared" si="11"/>
        <v>0</v>
      </c>
      <c r="O39" s="20">
        <f t="shared" si="11"/>
        <v>0</v>
      </c>
      <c r="P39" s="21">
        <f t="shared" si="11"/>
        <v>0</v>
      </c>
      <c r="Q39" s="19">
        <f t="shared" si="11"/>
        <v>0</v>
      </c>
      <c r="R39" s="19">
        <f t="shared" si="11"/>
        <v>0</v>
      </c>
      <c r="S39" s="19">
        <f t="shared" si="11"/>
        <v>0</v>
      </c>
      <c r="T39" s="19">
        <f t="shared" si="11"/>
        <v>0</v>
      </c>
      <c r="U39" s="19">
        <f t="shared" si="11"/>
        <v>0</v>
      </c>
      <c r="V39" s="19">
        <f t="shared" si="11"/>
        <v>0</v>
      </c>
      <c r="W39" s="19">
        <f t="shared" si="11"/>
        <v>0</v>
      </c>
      <c r="X39" s="19">
        <f t="shared" si="11"/>
        <v>0</v>
      </c>
      <c r="Y39" s="19">
        <f t="shared" si="11"/>
        <v>0</v>
      </c>
      <c r="Z39" s="19">
        <f t="shared" si="11"/>
        <v>0</v>
      </c>
      <c r="AA39" s="19">
        <f t="shared" si="11"/>
        <v>0</v>
      </c>
      <c r="AB39" s="52">
        <f t="shared" si="11"/>
        <v>0</v>
      </c>
      <c r="AC39" s="44">
        <f>SUM(D39:AB39)</f>
        <v>10256.25</v>
      </c>
      <c r="AD39" s="78"/>
      <c r="AE39" s="40"/>
      <c r="AQ39" s="5"/>
    </row>
    <row r="40" spans="1:43" x14ac:dyDescent="0.3">
      <c r="A40" s="63" t="str">
        <f t="shared" si="9"/>
        <v>Roland</v>
      </c>
      <c r="B40" s="64" t="str">
        <f t="shared" si="9"/>
        <v>Steinauer</v>
      </c>
      <c r="C40" s="11">
        <v>85</v>
      </c>
      <c r="D40" s="112">
        <f t="shared" ref="D40:AB40" si="12">D5*$C40</f>
        <v>425</v>
      </c>
      <c r="E40" s="21">
        <f t="shared" si="12"/>
        <v>0</v>
      </c>
      <c r="F40" s="22">
        <f t="shared" si="12"/>
        <v>0</v>
      </c>
      <c r="G40" s="20">
        <f t="shared" si="12"/>
        <v>0</v>
      </c>
      <c r="H40" s="19">
        <f t="shared" si="12"/>
        <v>0</v>
      </c>
      <c r="I40" s="19">
        <f t="shared" si="12"/>
        <v>0</v>
      </c>
      <c r="J40" s="19">
        <f t="shared" si="12"/>
        <v>0</v>
      </c>
      <c r="K40" s="19">
        <f t="shared" si="12"/>
        <v>0</v>
      </c>
      <c r="L40" s="19">
        <f t="shared" si="12"/>
        <v>0</v>
      </c>
      <c r="M40" s="20">
        <f t="shared" si="12"/>
        <v>0</v>
      </c>
      <c r="N40" s="19">
        <f t="shared" si="12"/>
        <v>0</v>
      </c>
      <c r="O40" s="20">
        <f t="shared" si="12"/>
        <v>0</v>
      </c>
      <c r="P40" s="21">
        <f t="shared" si="12"/>
        <v>0</v>
      </c>
      <c r="Q40" s="19">
        <f t="shared" si="12"/>
        <v>0</v>
      </c>
      <c r="R40" s="19">
        <f t="shared" si="12"/>
        <v>0</v>
      </c>
      <c r="S40" s="19">
        <f t="shared" si="12"/>
        <v>0</v>
      </c>
      <c r="T40" s="19">
        <f t="shared" si="12"/>
        <v>0</v>
      </c>
      <c r="U40" s="19">
        <f t="shared" si="12"/>
        <v>0</v>
      </c>
      <c r="V40" s="19">
        <f t="shared" si="12"/>
        <v>0</v>
      </c>
      <c r="W40" s="19">
        <f t="shared" si="12"/>
        <v>0</v>
      </c>
      <c r="X40" s="19">
        <f t="shared" si="12"/>
        <v>0</v>
      </c>
      <c r="Y40" s="19">
        <f t="shared" si="12"/>
        <v>0</v>
      </c>
      <c r="Z40" s="19">
        <f t="shared" si="12"/>
        <v>0</v>
      </c>
      <c r="AA40" s="19">
        <f t="shared" si="12"/>
        <v>0</v>
      </c>
      <c r="AB40" s="52">
        <f t="shared" si="12"/>
        <v>0</v>
      </c>
      <c r="AC40" s="44">
        <f t="shared" ref="AC40:AC42" si="13">SUM(D40:AB40)</f>
        <v>425</v>
      </c>
      <c r="AD40" s="78"/>
      <c r="AE40" s="40"/>
      <c r="AQ40" s="5"/>
    </row>
    <row r="41" spans="1:43" x14ac:dyDescent="0.3">
      <c r="A41" s="63" t="str">
        <f t="shared" si="9"/>
        <v>Einar</v>
      </c>
      <c r="B41" s="64" t="str">
        <f t="shared" si="9"/>
        <v>Nielsen</v>
      </c>
      <c r="C41" s="11">
        <v>165</v>
      </c>
      <c r="D41" s="112">
        <f t="shared" ref="D41:AB41" si="14">D6*$C41</f>
        <v>10642.5</v>
      </c>
      <c r="E41" s="21">
        <f t="shared" si="14"/>
        <v>0</v>
      </c>
      <c r="F41" s="22">
        <f t="shared" si="14"/>
        <v>0</v>
      </c>
      <c r="G41" s="20">
        <f t="shared" si="14"/>
        <v>0</v>
      </c>
      <c r="H41" s="19">
        <f t="shared" si="14"/>
        <v>0</v>
      </c>
      <c r="I41" s="19">
        <f t="shared" si="14"/>
        <v>0</v>
      </c>
      <c r="J41" s="19">
        <f t="shared" si="14"/>
        <v>0</v>
      </c>
      <c r="K41" s="19">
        <f t="shared" si="14"/>
        <v>0</v>
      </c>
      <c r="L41" s="19">
        <f t="shared" si="14"/>
        <v>0</v>
      </c>
      <c r="M41" s="20">
        <f t="shared" si="14"/>
        <v>0</v>
      </c>
      <c r="N41" s="19">
        <f t="shared" si="14"/>
        <v>0</v>
      </c>
      <c r="O41" s="20">
        <f t="shared" si="14"/>
        <v>0</v>
      </c>
      <c r="P41" s="21">
        <f t="shared" si="14"/>
        <v>0</v>
      </c>
      <c r="Q41" s="19">
        <f t="shared" si="14"/>
        <v>0</v>
      </c>
      <c r="R41" s="19">
        <f t="shared" si="14"/>
        <v>0</v>
      </c>
      <c r="S41" s="19">
        <f t="shared" si="14"/>
        <v>0</v>
      </c>
      <c r="T41" s="19">
        <f t="shared" si="14"/>
        <v>0</v>
      </c>
      <c r="U41" s="19">
        <f t="shared" si="14"/>
        <v>0</v>
      </c>
      <c r="V41" s="19">
        <f t="shared" si="14"/>
        <v>0</v>
      </c>
      <c r="W41" s="19">
        <f t="shared" si="14"/>
        <v>0</v>
      </c>
      <c r="X41" s="19">
        <f t="shared" si="14"/>
        <v>0</v>
      </c>
      <c r="Y41" s="19">
        <f t="shared" si="14"/>
        <v>0</v>
      </c>
      <c r="Z41" s="19">
        <f t="shared" si="14"/>
        <v>0</v>
      </c>
      <c r="AA41" s="19">
        <f t="shared" si="14"/>
        <v>0</v>
      </c>
      <c r="AB41" s="52">
        <f t="shared" si="14"/>
        <v>0</v>
      </c>
      <c r="AC41" s="43">
        <f t="shared" si="13"/>
        <v>10642.5</v>
      </c>
      <c r="AD41" s="75"/>
      <c r="AE41" s="40"/>
      <c r="AQ41" s="5"/>
    </row>
    <row r="42" spans="1:43" x14ac:dyDescent="0.3">
      <c r="A42" s="63" t="str">
        <f t="shared" si="9"/>
        <v>Christoph</v>
      </c>
      <c r="B42" s="64" t="str">
        <f t="shared" si="9"/>
        <v>Gut</v>
      </c>
      <c r="C42" s="101">
        <v>105</v>
      </c>
      <c r="D42" s="112">
        <f t="shared" ref="D42:AB42" si="15">D7*$C42</f>
        <v>0</v>
      </c>
      <c r="E42" s="21">
        <f t="shared" si="15"/>
        <v>0</v>
      </c>
      <c r="F42" s="22">
        <f t="shared" si="15"/>
        <v>0</v>
      </c>
      <c r="G42" s="20">
        <f t="shared" si="15"/>
        <v>0</v>
      </c>
      <c r="H42" s="19">
        <f t="shared" si="15"/>
        <v>0</v>
      </c>
      <c r="I42" s="19">
        <f t="shared" si="15"/>
        <v>0</v>
      </c>
      <c r="J42" s="19">
        <f t="shared" si="15"/>
        <v>0</v>
      </c>
      <c r="K42" s="19">
        <f t="shared" si="15"/>
        <v>0</v>
      </c>
      <c r="L42" s="19">
        <f t="shared" si="15"/>
        <v>0</v>
      </c>
      <c r="M42" s="20">
        <f t="shared" si="15"/>
        <v>0</v>
      </c>
      <c r="N42" s="19">
        <f t="shared" si="15"/>
        <v>0</v>
      </c>
      <c r="O42" s="20">
        <f t="shared" si="15"/>
        <v>0</v>
      </c>
      <c r="P42" s="21">
        <f t="shared" si="15"/>
        <v>0</v>
      </c>
      <c r="Q42" s="19">
        <f t="shared" si="15"/>
        <v>0</v>
      </c>
      <c r="R42" s="19">
        <f t="shared" si="15"/>
        <v>0</v>
      </c>
      <c r="S42" s="19">
        <f t="shared" si="15"/>
        <v>0</v>
      </c>
      <c r="T42" s="19">
        <f t="shared" si="15"/>
        <v>0</v>
      </c>
      <c r="U42" s="19">
        <f t="shared" si="15"/>
        <v>0</v>
      </c>
      <c r="V42" s="19">
        <f t="shared" si="15"/>
        <v>0</v>
      </c>
      <c r="W42" s="19">
        <f t="shared" si="15"/>
        <v>0</v>
      </c>
      <c r="X42" s="19">
        <f t="shared" si="15"/>
        <v>0</v>
      </c>
      <c r="Y42" s="19">
        <f t="shared" si="15"/>
        <v>0</v>
      </c>
      <c r="Z42" s="19">
        <f t="shared" si="15"/>
        <v>0</v>
      </c>
      <c r="AA42" s="19">
        <f t="shared" si="15"/>
        <v>0</v>
      </c>
      <c r="AB42" s="52">
        <f t="shared" si="15"/>
        <v>0</v>
      </c>
      <c r="AC42" s="44">
        <f t="shared" si="13"/>
        <v>0</v>
      </c>
      <c r="AD42" s="75"/>
      <c r="AE42" s="40"/>
      <c r="AQ42" s="5"/>
    </row>
    <row r="43" spans="1:43" ht="15" thickBot="1" x14ac:dyDescent="0.35">
      <c r="A43" s="65" t="str">
        <f t="shared" si="9"/>
        <v>Ueli</v>
      </c>
      <c r="B43" s="66" t="str">
        <f t="shared" si="9"/>
        <v>Scherrer</v>
      </c>
      <c r="C43" s="102">
        <v>105</v>
      </c>
      <c r="D43" s="112">
        <f t="shared" ref="D43:AB43" si="16">D8*$C43</f>
        <v>0</v>
      </c>
      <c r="E43" s="21">
        <f t="shared" si="16"/>
        <v>0</v>
      </c>
      <c r="F43" s="22">
        <f t="shared" si="16"/>
        <v>0</v>
      </c>
      <c r="G43" s="20">
        <f t="shared" si="16"/>
        <v>0</v>
      </c>
      <c r="H43" s="19">
        <f t="shared" si="16"/>
        <v>0</v>
      </c>
      <c r="I43" s="19">
        <f t="shared" si="16"/>
        <v>0</v>
      </c>
      <c r="J43" s="19">
        <f t="shared" si="16"/>
        <v>0</v>
      </c>
      <c r="K43" s="19">
        <f t="shared" si="16"/>
        <v>0</v>
      </c>
      <c r="L43" s="19">
        <f t="shared" si="16"/>
        <v>0</v>
      </c>
      <c r="M43" s="20">
        <f t="shared" si="16"/>
        <v>0</v>
      </c>
      <c r="N43" s="19">
        <f t="shared" si="16"/>
        <v>0</v>
      </c>
      <c r="O43" s="20">
        <f t="shared" si="16"/>
        <v>0</v>
      </c>
      <c r="P43" s="21">
        <f t="shared" si="16"/>
        <v>0</v>
      </c>
      <c r="Q43" s="30">
        <f t="shared" si="16"/>
        <v>0</v>
      </c>
      <c r="R43" s="30">
        <f t="shared" si="16"/>
        <v>0</v>
      </c>
      <c r="S43" s="30">
        <f t="shared" si="16"/>
        <v>0</v>
      </c>
      <c r="T43" s="30">
        <f t="shared" si="16"/>
        <v>0</v>
      </c>
      <c r="U43" s="30">
        <f t="shared" si="16"/>
        <v>0</v>
      </c>
      <c r="V43" s="30">
        <f t="shared" si="16"/>
        <v>0</v>
      </c>
      <c r="W43" s="30">
        <f t="shared" si="16"/>
        <v>0</v>
      </c>
      <c r="X43" s="30">
        <f t="shared" si="16"/>
        <v>0</v>
      </c>
      <c r="Y43" s="30">
        <f t="shared" si="16"/>
        <v>0</v>
      </c>
      <c r="Z43" s="30">
        <f t="shared" si="16"/>
        <v>0</v>
      </c>
      <c r="AA43" s="30">
        <f t="shared" si="16"/>
        <v>0</v>
      </c>
      <c r="AB43" s="53">
        <f t="shared" si="16"/>
        <v>0</v>
      </c>
      <c r="AC43" s="68">
        <f t="shared" ref="AC43" si="17">SUM(D43:AB43)</f>
        <v>0</v>
      </c>
      <c r="AD43" s="79"/>
      <c r="AE43" s="60"/>
      <c r="AQ43" s="5"/>
    </row>
    <row r="44" spans="1:43" ht="15" thickBot="1" x14ac:dyDescent="0.35">
      <c r="A44" s="17" t="s">
        <v>31</v>
      </c>
      <c r="B44" s="18"/>
      <c r="C44" s="18"/>
      <c r="D44" s="103">
        <f>SUM(D38:D43)</f>
        <v>22042.5</v>
      </c>
      <c r="E44" s="103">
        <f t="shared" ref="E44:P44" si="18">SUM(E38:E43)</f>
        <v>0</v>
      </c>
      <c r="F44" s="103">
        <f t="shared" si="18"/>
        <v>0</v>
      </c>
      <c r="G44" s="103">
        <f t="shared" si="18"/>
        <v>0</v>
      </c>
      <c r="H44" s="103">
        <f t="shared" si="18"/>
        <v>0</v>
      </c>
      <c r="I44" s="103">
        <f t="shared" si="18"/>
        <v>0</v>
      </c>
      <c r="J44" s="103">
        <f t="shared" si="18"/>
        <v>0</v>
      </c>
      <c r="K44" s="103">
        <f t="shared" si="18"/>
        <v>0</v>
      </c>
      <c r="L44" s="103">
        <f t="shared" si="18"/>
        <v>0</v>
      </c>
      <c r="M44" s="103">
        <f t="shared" si="18"/>
        <v>0</v>
      </c>
      <c r="N44" s="103">
        <f t="shared" si="18"/>
        <v>0</v>
      </c>
      <c r="O44" s="103">
        <f t="shared" si="18"/>
        <v>0</v>
      </c>
      <c r="P44" s="103">
        <f t="shared" si="18"/>
        <v>0</v>
      </c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82">
        <f>SUM(D44:P44)</f>
        <v>22042.5</v>
      </c>
      <c r="AD44" s="50"/>
      <c r="AE44" s="84">
        <f>AD44-AC44</f>
        <v>-22042.5</v>
      </c>
      <c r="AQ44" s="5"/>
    </row>
    <row r="45" spans="1:43" ht="15" thickBot="1" x14ac:dyDescent="0.3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8"/>
      <c r="AD45" s="8"/>
      <c r="AQ45" s="5"/>
    </row>
    <row r="46" spans="1:43" x14ac:dyDescent="0.3">
      <c r="A46" s="61" t="str">
        <f t="shared" ref="A46:B48" si="19">A11</f>
        <v>Urs</v>
      </c>
      <c r="B46" s="62" t="str">
        <f t="shared" si="19"/>
        <v>Graf</v>
      </c>
      <c r="C46" s="85">
        <v>165</v>
      </c>
      <c r="D46" s="115">
        <f t="shared" ref="D46:AB46" si="20">D11*$C46</f>
        <v>7425</v>
      </c>
      <c r="E46" s="29">
        <f t="shared" si="20"/>
        <v>0</v>
      </c>
      <c r="F46" s="99">
        <f t="shared" si="20"/>
        <v>0</v>
      </c>
      <c r="G46" s="28">
        <f t="shared" si="20"/>
        <v>0</v>
      </c>
      <c r="H46" s="27">
        <f t="shared" si="20"/>
        <v>0</v>
      </c>
      <c r="I46" s="27">
        <f t="shared" si="20"/>
        <v>0</v>
      </c>
      <c r="J46" s="27">
        <f t="shared" si="20"/>
        <v>0</v>
      </c>
      <c r="K46" s="27">
        <f t="shared" si="20"/>
        <v>0</v>
      </c>
      <c r="L46" s="27">
        <f t="shared" si="20"/>
        <v>0</v>
      </c>
      <c r="M46" s="28">
        <f t="shared" si="20"/>
        <v>0</v>
      </c>
      <c r="N46" s="27">
        <f t="shared" si="20"/>
        <v>0</v>
      </c>
      <c r="O46" s="28">
        <f t="shared" si="20"/>
        <v>0</v>
      </c>
      <c r="P46" s="29">
        <f t="shared" si="20"/>
        <v>0</v>
      </c>
      <c r="Q46" s="27">
        <f t="shared" si="20"/>
        <v>0</v>
      </c>
      <c r="R46" s="27">
        <f t="shared" si="20"/>
        <v>0</v>
      </c>
      <c r="S46" s="27">
        <f t="shared" si="20"/>
        <v>0</v>
      </c>
      <c r="T46" s="27">
        <f t="shared" si="20"/>
        <v>0</v>
      </c>
      <c r="U46" s="27">
        <f t="shared" si="20"/>
        <v>0</v>
      </c>
      <c r="V46" s="27">
        <f t="shared" si="20"/>
        <v>0</v>
      </c>
      <c r="W46" s="27">
        <f t="shared" si="20"/>
        <v>0</v>
      </c>
      <c r="X46" s="27">
        <f t="shared" si="20"/>
        <v>0</v>
      </c>
      <c r="Y46" s="27">
        <f t="shared" si="20"/>
        <v>0</v>
      </c>
      <c r="Z46" s="27">
        <f t="shared" si="20"/>
        <v>0</v>
      </c>
      <c r="AA46" s="27">
        <f t="shared" si="20"/>
        <v>0</v>
      </c>
      <c r="AB46" s="29">
        <f t="shared" si="20"/>
        <v>0</v>
      </c>
      <c r="AC46" s="55">
        <f>SUM(D46:AB46)</f>
        <v>7425</v>
      </c>
      <c r="AD46" s="54"/>
      <c r="AE46" s="57"/>
      <c r="AQ46" s="5"/>
    </row>
    <row r="47" spans="1:43" x14ac:dyDescent="0.3">
      <c r="A47" s="63" t="str">
        <f t="shared" si="19"/>
        <v>Andreas</v>
      </c>
      <c r="B47" s="64" t="str">
        <f t="shared" si="19"/>
        <v>Kalberer</v>
      </c>
      <c r="C47" s="101">
        <v>105</v>
      </c>
      <c r="D47" s="112">
        <f t="shared" ref="D47:AB47" si="21">D12*$C47</f>
        <v>6720</v>
      </c>
      <c r="E47" s="21">
        <f t="shared" si="21"/>
        <v>0</v>
      </c>
      <c r="F47" s="22">
        <f t="shared" si="21"/>
        <v>0</v>
      </c>
      <c r="G47" s="20">
        <f t="shared" si="21"/>
        <v>0</v>
      </c>
      <c r="H47" s="19">
        <f t="shared" si="21"/>
        <v>0</v>
      </c>
      <c r="I47" s="19">
        <f t="shared" si="21"/>
        <v>0</v>
      </c>
      <c r="J47" s="19">
        <f t="shared" si="21"/>
        <v>0</v>
      </c>
      <c r="K47" s="19">
        <f t="shared" si="21"/>
        <v>0</v>
      </c>
      <c r="L47" s="19">
        <f t="shared" si="21"/>
        <v>0</v>
      </c>
      <c r="M47" s="20">
        <f t="shared" si="21"/>
        <v>0</v>
      </c>
      <c r="N47" s="19">
        <f t="shared" si="21"/>
        <v>0</v>
      </c>
      <c r="O47" s="20">
        <f t="shared" si="21"/>
        <v>0</v>
      </c>
      <c r="P47" s="21">
        <f t="shared" si="21"/>
        <v>0</v>
      </c>
      <c r="Q47" s="19">
        <f t="shared" si="21"/>
        <v>0</v>
      </c>
      <c r="R47" s="19">
        <f t="shared" si="21"/>
        <v>0</v>
      </c>
      <c r="S47" s="19">
        <f t="shared" si="21"/>
        <v>0</v>
      </c>
      <c r="T47" s="19">
        <f t="shared" si="21"/>
        <v>0</v>
      </c>
      <c r="U47" s="19">
        <f t="shared" si="21"/>
        <v>0</v>
      </c>
      <c r="V47" s="19">
        <f t="shared" si="21"/>
        <v>0</v>
      </c>
      <c r="W47" s="19">
        <f t="shared" si="21"/>
        <v>0</v>
      </c>
      <c r="X47" s="19">
        <f t="shared" si="21"/>
        <v>0</v>
      </c>
      <c r="Y47" s="19">
        <f t="shared" si="21"/>
        <v>0</v>
      </c>
      <c r="Z47" s="19">
        <f t="shared" si="21"/>
        <v>0</v>
      </c>
      <c r="AA47" s="19">
        <f t="shared" si="21"/>
        <v>0</v>
      </c>
      <c r="AB47" s="21">
        <f t="shared" si="21"/>
        <v>0</v>
      </c>
      <c r="AC47" s="44">
        <f>SUM(D47:AB47)</f>
        <v>6720</v>
      </c>
      <c r="AD47" s="41"/>
      <c r="AE47" s="40"/>
      <c r="AQ47" s="5"/>
    </row>
    <row r="48" spans="1:43" ht="15" thickBot="1" x14ac:dyDescent="0.35">
      <c r="A48" s="69" t="str">
        <f t="shared" si="19"/>
        <v>Marcel</v>
      </c>
      <c r="B48" s="70" t="str">
        <f t="shared" si="19"/>
        <v>Gehrig</v>
      </c>
      <c r="C48" s="102">
        <v>105</v>
      </c>
      <c r="D48" s="116">
        <f t="shared" ref="D48:AB48" si="22">D13*$C48</f>
        <v>4200</v>
      </c>
      <c r="E48" s="32">
        <f t="shared" si="22"/>
        <v>0</v>
      </c>
      <c r="F48" s="36">
        <f t="shared" si="22"/>
        <v>0</v>
      </c>
      <c r="G48" s="31">
        <f t="shared" si="22"/>
        <v>0</v>
      </c>
      <c r="H48" s="30">
        <f t="shared" si="22"/>
        <v>0</v>
      </c>
      <c r="I48" s="30">
        <f t="shared" si="22"/>
        <v>0</v>
      </c>
      <c r="J48" s="30">
        <f t="shared" si="22"/>
        <v>0</v>
      </c>
      <c r="K48" s="30">
        <f t="shared" si="22"/>
        <v>0</v>
      </c>
      <c r="L48" s="30">
        <f t="shared" si="22"/>
        <v>0</v>
      </c>
      <c r="M48" s="31">
        <f t="shared" si="22"/>
        <v>0</v>
      </c>
      <c r="N48" s="30">
        <f t="shared" si="22"/>
        <v>0</v>
      </c>
      <c r="O48" s="31">
        <f t="shared" si="22"/>
        <v>0</v>
      </c>
      <c r="P48" s="32">
        <f t="shared" si="22"/>
        <v>0</v>
      </c>
      <c r="Q48" s="30">
        <f t="shared" si="22"/>
        <v>0</v>
      </c>
      <c r="R48" s="30">
        <f t="shared" si="22"/>
        <v>0</v>
      </c>
      <c r="S48" s="30">
        <f t="shared" si="22"/>
        <v>0</v>
      </c>
      <c r="T48" s="30">
        <f t="shared" si="22"/>
        <v>0</v>
      </c>
      <c r="U48" s="30">
        <f t="shared" si="22"/>
        <v>0</v>
      </c>
      <c r="V48" s="30">
        <f t="shared" si="22"/>
        <v>0</v>
      </c>
      <c r="W48" s="30">
        <f t="shared" si="22"/>
        <v>0</v>
      </c>
      <c r="X48" s="30">
        <f t="shared" si="22"/>
        <v>0</v>
      </c>
      <c r="Y48" s="30">
        <f t="shared" si="22"/>
        <v>0</v>
      </c>
      <c r="Z48" s="30">
        <f t="shared" si="22"/>
        <v>0</v>
      </c>
      <c r="AA48" s="30">
        <f t="shared" si="22"/>
        <v>0</v>
      </c>
      <c r="AB48" s="32">
        <f t="shared" si="22"/>
        <v>0</v>
      </c>
      <c r="AC48" s="68">
        <f t="shared" ref="AC48" si="23">SUM(D48:AB48)</f>
        <v>4200</v>
      </c>
      <c r="AD48" s="83"/>
      <c r="AE48" s="40"/>
      <c r="AQ48" s="5"/>
    </row>
    <row r="49" spans="1:43" ht="15" thickBot="1" x14ac:dyDescent="0.35">
      <c r="A49" s="17" t="s">
        <v>29</v>
      </c>
      <c r="B49" s="18"/>
      <c r="C49" s="18"/>
      <c r="D49" s="103">
        <f>SUM(D46:D48)</f>
        <v>18345</v>
      </c>
      <c r="E49" s="103">
        <f t="shared" ref="E49:P49" si="24">SUM(E46:E48)</f>
        <v>0</v>
      </c>
      <c r="F49" s="103">
        <f t="shared" si="24"/>
        <v>0</v>
      </c>
      <c r="G49" s="103">
        <f t="shared" si="24"/>
        <v>0</v>
      </c>
      <c r="H49" s="103">
        <f t="shared" si="24"/>
        <v>0</v>
      </c>
      <c r="I49" s="103">
        <f t="shared" si="24"/>
        <v>0</v>
      </c>
      <c r="J49" s="103">
        <f t="shared" si="24"/>
        <v>0</v>
      </c>
      <c r="K49" s="103">
        <f t="shared" si="24"/>
        <v>0</v>
      </c>
      <c r="L49" s="103">
        <f t="shared" si="24"/>
        <v>0</v>
      </c>
      <c r="M49" s="103">
        <f t="shared" si="24"/>
        <v>0</v>
      </c>
      <c r="N49" s="103">
        <f t="shared" si="24"/>
        <v>0</v>
      </c>
      <c r="O49" s="103">
        <f t="shared" si="24"/>
        <v>0</v>
      </c>
      <c r="P49" s="103">
        <f t="shared" si="24"/>
        <v>0</v>
      </c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82">
        <f>SUM(D49:P49)</f>
        <v>18345</v>
      </c>
      <c r="AD49" s="50"/>
      <c r="AE49" s="84">
        <f>AD49-AC49</f>
        <v>-18345</v>
      </c>
      <c r="AQ49" s="5"/>
    </row>
    <row r="50" spans="1:43" ht="15" thickBot="1" x14ac:dyDescent="0.35">
      <c r="AQ50" s="5"/>
    </row>
    <row r="51" spans="1:43" ht="15" thickBot="1" x14ac:dyDescent="0.35">
      <c r="A51" s="17" t="s">
        <v>30</v>
      </c>
      <c r="B51" s="71"/>
      <c r="C51" s="18"/>
      <c r="D51" s="103">
        <f>D44+D49</f>
        <v>40387.5</v>
      </c>
      <c r="E51" s="103">
        <f t="shared" ref="E51:P51" si="25">E44+E49</f>
        <v>0</v>
      </c>
      <c r="F51" s="103">
        <f t="shared" si="25"/>
        <v>0</v>
      </c>
      <c r="G51" s="103">
        <f t="shared" si="25"/>
        <v>0</v>
      </c>
      <c r="H51" s="103">
        <f t="shared" si="25"/>
        <v>0</v>
      </c>
      <c r="I51" s="103">
        <f t="shared" si="25"/>
        <v>0</v>
      </c>
      <c r="J51" s="103">
        <f t="shared" si="25"/>
        <v>0</v>
      </c>
      <c r="K51" s="103">
        <f t="shared" si="25"/>
        <v>0</v>
      </c>
      <c r="L51" s="103">
        <f t="shared" si="25"/>
        <v>0</v>
      </c>
      <c r="M51" s="103">
        <f t="shared" si="25"/>
        <v>0</v>
      </c>
      <c r="N51" s="103">
        <f t="shared" si="25"/>
        <v>0</v>
      </c>
      <c r="O51" s="103">
        <f t="shared" si="25"/>
        <v>0</v>
      </c>
      <c r="P51" s="103">
        <f t="shared" si="25"/>
        <v>0</v>
      </c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82">
        <f>AC49+AC44</f>
        <v>40387.5</v>
      </c>
      <c r="AD51" s="50">
        <f>AD49+AD44</f>
        <v>0</v>
      </c>
      <c r="AE51" s="84">
        <f>AD51-AC51</f>
        <v>-40387.5</v>
      </c>
      <c r="AQ51" s="5"/>
    </row>
    <row r="53" spans="1:43" ht="15" thickBot="1" x14ac:dyDescent="0.35"/>
    <row r="54" spans="1:43" ht="15" thickBot="1" x14ac:dyDescent="0.35">
      <c r="A54" s="87" t="s">
        <v>33</v>
      </c>
      <c r="B54" s="88"/>
      <c r="C54" s="94"/>
      <c r="D54" s="140">
        <f>D51+D27+D34</f>
        <v>40810.699999999997</v>
      </c>
      <c r="E54" s="140">
        <f t="shared" ref="E54:AC54" si="26">E51+E27+E34</f>
        <v>0</v>
      </c>
      <c r="F54" s="140">
        <f t="shared" si="26"/>
        <v>0</v>
      </c>
      <c r="G54" s="140">
        <f t="shared" si="26"/>
        <v>0</v>
      </c>
      <c r="H54" s="140">
        <f t="shared" si="26"/>
        <v>0</v>
      </c>
      <c r="I54" s="140">
        <f t="shared" si="26"/>
        <v>0</v>
      </c>
      <c r="J54" s="140">
        <f t="shared" si="26"/>
        <v>0</v>
      </c>
      <c r="K54" s="140">
        <f t="shared" si="26"/>
        <v>0</v>
      </c>
      <c r="L54" s="140">
        <f t="shared" si="26"/>
        <v>0</v>
      </c>
      <c r="M54" s="140">
        <f t="shared" si="26"/>
        <v>0</v>
      </c>
      <c r="N54" s="140">
        <f t="shared" si="26"/>
        <v>0</v>
      </c>
      <c r="O54" s="140">
        <f t="shared" si="26"/>
        <v>0</v>
      </c>
      <c r="P54" s="140">
        <f t="shared" si="26"/>
        <v>0</v>
      </c>
      <c r="Q54" s="140">
        <f t="shared" si="26"/>
        <v>0</v>
      </c>
      <c r="R54" s="140">
        <f t="shared" si="26"/>
        <v>0</v>
      </c>
      <c r="S54" s="140">
        <f t="shared" si="26"/>
        <v>0</v>
      </c>
      <c r="T54" s="140">
        <f t="shared" si="26"/>
        <v>0</v>
      </c>
      <c r="U54" s="140">
        <f t="shared" si="26"/>
        <v>0</v>
      </c>
      <c r="V54" s="140">
        <f t="shared" si="26"/>
        <v>0</v>
      </c>
      <c r="W54" s="140">
        <f t="shared" si="26"/>
        <v>0</v>
      </c>
      <c r="X54" s="140">
        <f t="shared" si="26"/>
        <v>0</v>
      </c>
      <c r="Y54" s="140">
        <f t="shared" si="26"/>
        <v>0</v>
      </c>
      <c r="Z54" s="140">
        <f t="shared" si="26"/>
        <v>0</v>
      </c>
      <c r="AA54" s="140">
        <f t="shared" si="26"/>
        <v>0</v>
      </c>
      <c r="AB54" s="140">
        <f t="shared" si="26"/>
        <v>0</v>
      </c>
      <c r="AC54" s="140">
        <f t="shared" si="26"/>
        <v>40810.699999999997</v>
      </c>
    </row>
  </sheetData>
  <mergeCells count="6">
    <mergeCell ref="A1:AC1"/>
    <mergeCell ref="A18:AC18"/>
    <mergeCell ref="A29:AC29"/>
    <mergeCell ref="A36:AC36"/>
    <mergeCell ref="B27:C27"/>
    <mergeCell ref="B34:C34"/>
  </mergeCells>
  <printOptions horizontalCentered="1" verticalCentered="1"/>
  <pageMargins left="0.23622047244094491" right="0.23622047244094491" top="0.19685039370078741" bottom="0.19685039370078741" header="0.31496062992125984" footer="0.31496062992125984"/>
  <pageSetup paperSize="9" scale="7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NTB costs</vt:lpstr>
      <vt:lpstr>'NTB costs'!Print_Area</vt:lpstr>
    </vt:vector>
  </TitlesOfParts>
  <Company>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.</dc:creator>
  <cp:lastModifiedBy>Einar Nielsen</cp:lastModifiedBy>
  <cp:lastPrinted>2016-12-08T16:33:05Z</cp:lastPrinted>
  <dcterms:created xsi:type="dcterms:W3CDTF">2015-08-13T10:59:19Z</dcterms:created>
  <dcterms:modified xsi:type="dcterms:W3CDTF">2016-12-08T16:35:13Z</dcterms:modified>
</cp:coreProperties>
</file>