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DieseArbeitsmappe"/>
  <mc:AlternateContent xmlns:mc="http://schemas.openxmlformats.org/markup-compatibility/2006">
    <mc:Choice Requires="x15">
      <x15ac:absPath xmlns:x15ac="http://schemas.microsoft.com/office/spreadsheetml/2010/11/ac" url="\\uba\gruppen\I1.5\Int\DATEN-ZUR-UMWELT\_DzU-ARTIKEL\01_KLIMA\1-5_Niederschlagshoehe\"/>
    </mc:Choice>
  </mc:AlternateContent>
  <xr:revisionPtr revIDLastSave="0" documentId="13_ncr:1_{D0F2EDC9-FB7A-470D-A67D-6A80D70F6E0E}" xr6:coauthVersionLast="36" xr6:coauthVersionMax="36" xr10:uidLastSave="{00000000-0000-0000-0000-000000000000}"/>
  <bookViews>
    <workbookView xWindow="0" yWindow="0" windowWidth="28800" windowHeight="10725" tabRatio="930" activeTab="3" xr2:uid="{00000000-000D-0000-FFFF-FFFF00000000}"/>
  </bookViews>
  <sheets>
    <sheet name="2_DWD" sheetId="40" r:id="rId1"/>
    <sheet name="2_Daten" sheetId="1" r:id="rId2"/>
    <sheet name="2_Abb_jährl-NSH" sheetId="16" r:id="rId3"/>
    <sheet name="3_Tab" sheetId="39" r:id="rId4"/>
    <sheet name="4_DWD" sheetId="41" r:id="rId5"/>
    <sheet name="4_Daten" sheetId="29" r:id="rId6"/>
    <sheet name="4_Abb_Frühling" sheetId="30" r:id="rId7"/>
    <sheet name="5_DWD" sheetId="42" r:id="rId8"/>
    <sheet name="5_Daten" sheetId="31" r:id="rId9"/>
    <sheet name="5_Abb_Sommer" sheetId="32" r:id="rId10"/>
    <sheet name="6_DWD" sheetId="43" r:id="rId11"/>
    <sheet name="6_Daten" sheetId="33" r:id="rId12"/>
    <sheet name="6_Abb_Herbst" sheetId="34" r:id="rId13"/>
    <sheet name="7_DWD" sheetId="44" r:id="rId14"/>
    <sheet name="7_Daten" sheetId="35" r:id="rId15"/>
    <sheet name="7_Abb_Winter" sheetId="36" r:id="rId16"/>
  </sheets>
  <definedNames>
    <definedName name="Beschriftung" localSheetId="5">OFFSET('4_Daten'!$B$31,0,0,COUNTA('4_Daten'!$B$31:$B$45),-1)</definedName>
    <definedName name="Beschriftung" localSheetId="8">OFFSET('5_Daten'!$B$31,0,0,COUNTA('5_Daten'!$B$31:$B$45),-1)</definedName>
    <definedName name="Beschriftung" localSheetId="11">OFFSET('6_Daten'!$B$31,0,0,COUNTA('6_Daten'!$B$31:$B$45),-1)</definedName>
    <definedName name="Beschriftung" localSheetId="14">OFFSET('7_Daten'!$B$31,0,0,COUNTA('7_Daten'!$B$31:$B$45),-1)</definedName>
    <definedName name="Beschriftung">OFFSET('2_Daten'!$B$31,0,0,COUNTA('2_Daten'!$B$31:$B$45),-1)</definedName>
    <definedName name="Daten01" localSheetId="5">OFFSET('4_Daten'!$C$31,0,0,COUNTA('4_Daten'!$C$31:$C$45),-1)</definedName>
    <definedName name="Daten01" localSheetId="8">OFFSET('5_Daten'!$C$31,0,0,COUNTA('5_Daten'!$C$31:$C$45),-1)</definedName>
    <definedName name="Daten01" localSheetId="11">OFFSET('6_Daten'!$C$31,0,0,COUNTA('6_Daten'!$C$31:$C$45),-1)</definedName>
    <definedName name="Daten01" localSheetId="14">OFFSET('7_Daten'!$C$31,0,0,COUNTA('7_Daten'!$C$31:$C$45),-1)</definedName>
    <definedName name="Daten01">OFFSET('2_Daten'!$C$31,0,0,COUNTA('2_Daten'!$C$31:$C$45),-1)</definedName>
    <definedName name="Daten02" localSheetId="5">OFFSET('4_Daten'!$D$31,0,0,COUNTA('4_Daten'!$D$31:$D$45),-1)</definedName>
    <definedName name="Daten02" localSheetId="8">OFFSET('5_Daten'!$D$31,0,0,COUNTA('5_Daten'!$D$31:$D$45),-1)</definedName>
    <definedName name="Daten02" localSheetId="11">OFFSET('6_Daten'!$D$31,0,0,COUNTA('6_Daten'!$D$31:$D$45),-1)</definedName>
    <definedName name="Daten02" localSheetId="14">OFFSET('7_Daten'!$D$31,0,0,COUNTA('7_Daten'!$D$31:$D$45),-1)</definedName>
    <definedName name="Daten02">OFFSET('2_Daten'!$D$31,0,0,COUNTA('2_Daten'!$D$31:$D$45),-1)</definedName>
    <definedName name="Daten03" localSheetId="6">OFFSET('2_Daten'!#REF!,0,0,COUNTA('2_Daten'!#REF!),-1)</definedName>
    <definedName name="Daten03" localSheetId="5">OFFSET('4_Daten'!#REF!,0,0,COUNTA('4_Daten'!#REF!),-1)</definedName>
    <definedName name="Daten03" localSheetId="9">OFFSET('2_Daten'!#REF!,0,0,COUNTA('2_Daten'!#REF!),-1)</definedName>
    <definedName name="Daten03" localSheetId="8">OFFSET('5_Daten'!#REF!,0,0,COUNTA('5_Daten'!#REF!),-1)</definedName>
    <definedName name="Daten03" localSheetId="12">OFFSET('2_Daten'!#REF!,0,0,COUNTA('2_Daten'!#REF!),-1)</definedName>
    <definedName name="Daten03" localSheetId="11">OFFSET('6_Daten'!#REF!,0,0,COUNTA('6_Daten'!#REF!),-1)</definedName>
    <definedName name="Daten03" localSheetId="15">OFFSET('2_Daten'!#REF!,0,0,COUNTA('2_Daten'!#REF!),-1)</definedName>
    <definedName name="Daten03" localSheetId="14">OFFSET('7_Daten'!#REF!,0,0,COUNTA('7_Daten'!#REF!),-1)</definedName>
    <definedName name="Daten03">OFFSET('2_Daten'!#REF!,0,0,COUNTA('2_Daten'!#REF!),-1)</definedName>
    <definedName name="Daten04" localSheetId="6">OFFSET('2_Daten'!#REF!,0,0,COUNTA('2_Daten'!#REF!),-1)</definedName>
    <definedName name="Daten04" localSheetId="5">OFFSET('4_Daten'!#REF!,0,0,COUNTA('4_Daten'!#REF!),-1)</definedName>
    <definedName name="Daten04" localSheetId="9">OFFSET('2_Daten'!#REF!,0,0,COUNTA('2_Daten'!#REF!),-1)</definedName>
    <definedName name="Daten04" localSheetId="8">OFFSET('5_Daten'!#REF!,0,0,COUNTA('5_Daten'!#REF!),-1)</definedName>
    <definedName name="Daten04" localSheetId="12">OFFSET('2_Daten'!#REF!,0,0,COUNTA('2_Daten'!#REF!),-1)</definedName>
    <definedName name="Daten04" localSheetId="11">OFFSET('6_Daten'!#REF!,0,0,COUNTA('6_Daten'!#REF!),-1)</definedName>
    <definedName name="Daten04" localSheetId="15">OFFSET('2_Daten'!#REF!,0,0,COUNTA('2_Daten'!#REF!),-1)</definedName>
    <definedName name="Daten04" localSheetId="14">OFFSET('7_Daten'!#REF!,0,0,COUNTA('7_Daten'!#REF!),-1)</definedName>
    <definedName name="Daten04">OFFSET('2_Daten'!#REF!,0,0,COUNTA('2_Daten'!#REF!),-1)</definedName>
    <definedName name="Daten05" localSheetId="6">OFFSET('2_Daten'!#REF!,0,0,COUNTA('2_Daten'!#REF!),-1)</definedName>
    <definedName name="Daten05" localSheetId="5">OFFSET('4_Daten'!#REF!,0,0,COUNTA('4_Daten'!#REF!),-1)</definedName>
    <definedName name="Daten05" localSheetId="9">OFFSET('2_Daten'!#REF!,0,0,COUNTA('2_Daten'!#REF!),-1)</definedName>
    <definedName name="Daten05" localSheetId="8">OFFSET('5_Daten'!#REF!,0,0,COUNTA('5_Daten'!#REF!),-1)</definedName>
    <definedName name="Daten05" localSheetId="12">OFFSET('2_Daten'!#REF!,0,0,COUNTA('2_Daten'!#REF!),-1)</definedName>
    <definedName name="Daten05" localSheetId="11">OFFSET('6_Daten'!#REF!,0,0,COUNTA('6_Daten'!#REF!),-1)</definedName>
    <definedName name="Daten05" localSheetId="15">OFFSET('2_Daten'!#REF!,0,0,COUNTA('2_Daten'!#REF!),-1)</definedName>
    <definedName name="Daten05" localSheetId="14">OFFSET('7_Daten'!#REF!,0,0,COUNTA('7_Daten'!#REF!),-1)</definedName>
    <definedName name="Daten05">OFFSET('2_Daten'!#REF!,0,0,COUNTA('2_Daten'!#REF!),-1)</definedName>
    <definedName name="Daten06" localSheetId="6">OFFSET('2_Daten'!#REF!,0,0,COUNTA('2_Daten'!#REF!),-1)</definedName>
    <definedName name="Daten06" localSheetId="5">OFFSET('4_Daten'!#REF!,0,0,COUNTA('4_Daten'!#REF!),-1)</definedName>
    <definedName name="Daten06" localSheetId="9">OFFSET('2_Daten'!#REF!,0,0,COUNTA('2_Daten'!#REF!),-1)</definedName>
    <definedName name="Daten06" localSheetId="8">OFFSET('5_Daten'!#REF!,0,0,COUNTA('5_Daten'!#REF!),-1)</definedName>
    <definedName name="Daten06" localSheetId="12">OFFSET('2_Daten'!#REF!,0,0,COUNTA('2_Daten'!#REF!),-1)</definedName>
    <definedName name="Daten06" localSheetId="11">OFFSET('6_Daten'!#REF!,0,0,COUNTA('6_Daten'!#REF!),-1)</definedName>
    <definedName name="Daten06" localSheetId="15">OFFSET('2_Daten'!#REF!,0,0,COUNTA('2_Daten'!#REF!),-1)</definedName>
    <definedName name="Daten06" localSheetId="14">OFFSET('7_Daten'!#REF!,0,0,COUNTA('7_Daten'!#REF!),-1)</definedName>
    <definedName name="Daten06">OFFSET('2_Daten'!#REF!,0,0,COUNTA('2_Daten'!#REF!),-1)</definedName>
    <definedName name="Daten07" localSheetId="6">OFFSET('2_Daten'!#REF!,0,0,COUNTA('2_Daten'!#REF!),-1)</definedName>
    <definedName name="Daten07" localSheetId="5">OFFSET('4_Daten'!#REF!,0,0,COUNTA('4_Daten'!#REF!),-1)</definedName>
    <definedName name="Daten07" localSheetId="9">OFFSET('2_Daten'!#REF!,0,0,COUNTA('2_Daten'!#REF!),-1)</definedName>
    <definedName name="Daten07" localSheetId="8">OFFSET('5_Daten'!#REF!,0,0,COUNTA('5_Daten'!#REF!),-1)</definedName>
    <definedName name="Daten07" localSheetId="12">OFFSET('2_Daten'!#REF!,0,0,COUNTA('2_Daten'!#REF!),-1)</definedName>
    <definedName name="Daten07" localSheetId="11">OFFSET('6_Daten'!#REF!,0,0,COUNTA('6_Daten'!#REF!),-1)</definedName>
    <definedName name="Daten07" localSheetId="15">OFFSET('2_Daten'!#REF!,0,0,COUNTA('2_Daten'!#REF!),-1)</definedName>
    <definedName name="Daten07" localSheetId="14">OFFSET('7_Daten'!#REF!,0,0,COUNTA('7_Daten'!#REF!),-1)</definedName>
    <definedName name="Daten07">OFFSET('2_Daten'!#REF!,0,0,COUNTA('2_Daten'!#REF!),-1)</definedName>
    <definedName name="Daten08" localSheetId="6">OFFSET('2_Daten'!#REF!,0,0,COUNTA('2_Daten'!#REF!),-1)</definedName>
    <definedName name="Daten08" localSheetId="5">OFFSET('4_Daten'!#REF!,0,0,COUNTA('4_Daten'!#REF!),-1)</definedName>
    <definedName name="Daten08" localSheetId="9">OFFSET('2_Daten'!#REF!,0,0,COUNTA('2_Daten'!#REF!),-1)</definedName>
    <definedName name="Daten08" localSheetId="8">OFFSET('5_Daten'!#REF!,0,0,COUNTA('5_Daten'!#REF!),-1)</definedName>
    <definedName name="Daten08" localSheetId="12">OFFSET('2_Daten'!#REF!,0,0,COUNTA('2_Daten'!#REF!),-1)</definedName>
    <definedName name="Daten08" localSheetId="11">OFFSET('6_Daten'!#REF!,0,0,COUNTA('6_Daten'!#REF!),-1)</definedName>
    <definedName name="Daten08" localSheetId="15">OFFSET('2_Daten'!#REF!,0,0,COUNTA('2_Daten'!#REF!),-1)</definedName>
    <definedName name="Daten08" localSheetId="14">OFFSET('7_Daten'!#REF!,0,0,COUNTA('7_Daten'!#REF!),-1)</definedName>
    <definedName name="Daten08">OFFSET('2_Daten'!#REF!,0,0,COUNTA('2_Daten'!#REF!),-1)</definedName>
    <definedName name="Daten09" localSheetId="6">OFFSET('2_Daten'!#REF!,0,0,COUNTA('2_Daten'!#REF!),-1)</definedName>
    <definedName name="Daten09" localSheetId="5">OFFSET('4_Daten'!#REF!,0,0,COUNTA('4_Daten'!#REF!),-1)</definedName>
    <definedName name="Daten09" localSheetId="9">OFFSET('2_Daten'!#REF!,0,0,COUNTA('2_Daten'!#REF!),-1)</definedName>
    <definedName name="Daten09" localSheetId="8">OFFSET('5_Daten'!#REF!,0,0,COUNTA('5_Daten'!#REF!),-1)</definedName>
    <definedName name="Daten09" localSheetId="12">OFFSET('2_Daten'!#REF!,0,0,COUNTA('2_Daten'!#REF!),-1)</definedName>
    <definedName name="Daten09" localSheetId="11">OFFSET('6_Daten'!#REF!,0,0,COUNTA('6_Daten'!#REF!),-1)</definedName>
    <definedName name="Daten09" localSheetId="15">OFFSET('2_Daten'!#REF!,0,0,COUNTA('2_Daten'!#REF!),-1)</definedName>
    <definedName name="Daten09" localSheetId="14">OFFSET('7_Daten'!#REF!,0,0,COUNTA('7_Daten'!#REF!),-1)</definedName>
    <definedName name="Daten09">OFFSET('2_Daten'!#REF!,0,0,COUNTA('2_Daten'!#REF!),-1)</definedName>
    <definedName name="Daten10" localSheetId="6">OFFSET('2_Daten'!#REF!,0,0,COUNTA('2_Daten'!#REF!),-1)</definedName>
    <definedName name="Daten10" localSheetId="5">OFFSET('4_Daten'!#REF!,0,0,COUNTA('4_Daten'!#REF!),-1)</definedName>
    <definedName name="Daten10" localSheetId="9">OFFSET('2_Daten'!#REF!,0,0,COUNTA('2_Daten'!#REF!),-1)</definedName>
    <definedName name="Daten10" localSheetId="8">OFFSET('5_Daten'!#REF!,0,0,COUNTA('5_Daten'!#REF!),-1)</definedName>
    <definedName name="Daten10" localSheetId="12">OFFSET('2_Daten'!#REF!,0,0,COUNTA('2_Daten'!#REF!),-1)</definedName>
    <definedName name="Daten10" localSheetId="11">OFFSET('6_Daten'!#REF!,0,0,COUNTA('6_Daten'!#REF!),-1)</definedName>
    <definedName name="Daten10" localSheetId="15">OFFSET('2_Daten'!#REF!,0,0,COUNTA('2_Daten'!#REF!),-1)</definedName>
    <definedName name="Daten10" localSheetId="14">OFFSET('7_Daten'!#REF!,0,0,COUNTA('7_Daten'!#REF!),-1)</definedName>
    <definedName name="Daten10">OFFSET('2_Daten'!#REF!,0,0,COUNTA('2_Daten'!#REF!),-1)</definedName>
    <definedName name="Print_Area" localSheetId="2">'2_Abb_jährl-NSH'!$B$1:$N$31</definedName>
    <definedName name="Print_Area" localSheetId="6">'4_Abb_Frühling'!$B$1:$N$31</definedName>
    <definedName name="Print_Area" localSheetId="9">'5_Abb_Sommer'!$B$1:$N$31</definedName>
    <definedName name="Print_Area" localSheetId="12">'6_Abb_Herbst'!$B$1:$N$31</definedName>
    <definedName name="Print_Area" localSheetId="15">'7_Abb_Winter'!$B$1:$N$31</definedName>
  </definedNames>
  <calcPr calcId="191029"/>
</workbook>
</file>

<file path=xl/calcChain.xml><?xml version="1.0" encoding="utf-8"?>
<calcChain xmlns="http://schemas.openxmlformats.org/spreadsheetml/2006/main">
  <c r="C153" i="35" l="1"/>
  <c r="C152" i="35"/>
  <c r="C151" i="35"/>
  <c r="D153" i="35"/>
  <c r="T146" i="44"/>
  <c r="S146" i="44"/>
  <c r="R146" i="44"/>
  <c r="Q146" i="44"/>
  <c r="P146" i="44"/>
  <c r="O146" i="44"/>
  <c r="N146" i="44"/>
  <c r="M146" i="44"/>
  <c r="L146" i="44"/>
  <c r="K146" i="44"/>
  <c r="J146" i="44"/>
  <c r="I146" i="44"/>
  <c r="H146" i="44"/>
  <c r="G146" i="44"/>
  <c r="F146" i="44"/>
  <c r="E146" i="44"/>
  <c r="D146" i="44"/>
  <c r="C153" i="33"/>
  <c r="C152" i="33"/>
  <c r="C151" i="33"/>
  <c r="D153" i="33"/>
  <c r="T146" i="43"/>
  <c r="S146" i="43"/>
  <c r="R146" i="43"/>
  <c r="Q146" i="43"/>
  <c r="P146" i="43"/>
  <c r="O146" i="43"/>
  <c r="N146" i="43"/>
  <c r="M146" i="43"/>
  <c r="L146" i="43"/>
  <c r="K146" i="43"/>
  <c r="J146" i="43"/>
  <c r="I146" i="43"/>
  <c r="H146" i="43"/>
  <c r="G146" i="43"/>
  <c r="F146" i="43"/>
  <c r="E146" i="43"/>
  <c r="D146" i="43"/>
  <c r="C153" i="31"/>
  <c r="C152" i="31"/>
  <c r="C151" i="31"/>
  <c r="D153" i="31"/>
  <c r="T146" i="42"/>
  <c r="S146" i="42"/>
  <c r="R146" i="42"/>
  <c r="Q146" i="42"/>
  <c r="P146" i="42"/>
  <c r="O146" i="42"/>
  <c r="N146" i="42"/>
  <c r="M146" i="42"/>
  <c r="L146" i="42"/>
  <c r="K146" i="42"/>
  <c r="J146" i="42"/>
  <c r="I146" i="42"/>
  <c r="H146" i="42"/>
  <c r="G146" i="42"/>
  <c r="F146" i="42"/>
  <c r="E146" i="42"/>
  <c r="D146" i="42"/>
  <c r="C153" i="29"/>
  <c r="C152" i="29"/>
  <c r="C151" i="29"/>
  <c r="D153" i="29"/>
  <c r="T146" i="41"/>
  <c r="S146" i="41"/>
  <c r="R146" i="41"/>
  <c r="Q146" i="41"/>
  <c r="P146" i="41"/>
  <c r="O146" i="41"/>
  <c r="N146" i="41"/>
  <c r="M146" i="41"/>
  <c r="L146" i="41"/>
  <c r="K146" i="41"/>
  <c r="J146" i="41"/>
  <c r="I146" i="41"/>
  <c r="H146" i="41"/>
  <c r="G146" i="41"/>
  <c r="F146" i="41"/>
  <c r="E146" i="41"/>
  <c r="D146" i="41"/>
  <c r="C153" i="1"/>
  <c r="C152" i="1"/>
  <c r="C151" i="1"/>
  <c r="D153" i="1"/>
  <c r="T146" i="40"/>
  <c r="S146" i="40"/>
  <c r="R146" i="40"/>
  <c r="Q146" i="40"/>
  <c r="P146" i="40"/>
  <c r="O146" i="40"/>
  <c r="N146" i="40"/>
  <c r="M146" i="40"/>
  <c r="L146" i="40"/>
  <c r="K146" i="40"/>
  <c r="J146" i="40"/>
  <c r="I146" i="40"/>
  <c r="H146" i="40"/>
  <c r="G146" i="40"/>
  <c r="F146" i="40"/>
  <c r="E146" i="40"/>
  <c r="D146" i="40"/>
  <c r="E151" i="44" l="1"/>
  <c r="F151" i="44"/>
  <c r="G151" i="44"/>
  <c r="H151" i="44"/>
  <c r="I151" i="44"/>
  <c r="J151" i="44"/>
  <c r="K151" i="44"/>
  <c r="L151" i="44"/>
  <c r="M151" i="44"/>
  <c r="N151" i="44"/>
  <c r="O151" i="44"/>
  <c r="P151" i="44"/>
  <c r="Q151" i="44"/>
  <c r="R151" i="44"/>
  <c r="S151" i="44"/>
  <c r="T151" i="44"/>
  <c r="D151" i="35" s="1"/>
  <c r="D151" i="44"/>
  <c r="E151" i="43"/>
  <c r="F151" i="43"/>
  <c r="G151" i="43"/>
  <c r="H151" i="43"/>
  <c r="I151" i="43"/>
  <c r="J151" i="43"/>
  <c r="K151" i="43"/>
  <c r="L151" i="43"/>
  <c r="M151" i="43"/>
  <c r="N151" i="43"/>
  <c r="O151" i="43"/>
  <c r="P151" i="43"/>
  <c r="Q151" i="43"/>
  <c r="R151" i="43"/>
  <c r="S151" i="43"/>
  <c r="T151" i="43"/>
  <c r="D151" i="33" s="1"/>
  <c r="D151" i="43"/>
  <c r="E151" i="42"/>
  <c r="F151" i="42"/>
  <c r="G151" i="42"/>
  <c r="H151" i="42"/>
  <c r="I151" i="42"/>
  <c r="J151" i="42"/>
  <c r="K151" i="42"/>
  <c r="L151" i="42"/>
  <c r="M151" i="42"/>
  <c r="N151" i="42"/>
  <c r="O151" i="42"/>
  <c r="P151" i="42"/>
  <c r="Q151" i="42"/>
  <c r="R151" i="42"/>
  <c r="S151" i="42"/>
  <c r="T151" i="42"/>
  <c r="D151" i="31" s="1"/>
  <c r="D151" i="42"/>
  <c r="T151" i="41"/>
  <c r="E151" i="41"/>
  <c r="F151" i="41"/>
  <c r="G151" i="41"/>
  <c r="H151" i="41"/>
  <c r="I151" i="41"/>
  <c r="J151" i="41"/>
  <c r="K151" i="41"/>
  <c r="L151" i="41"/>
  <c r="M151" i="41"/>
  <c r="N151" i="41"/>
  <c r="O151" i="41"/>
  <c r="P151" i="41"/>
  <c r="Q151" i="41"/>
  <c r="R151" i="41"/>
  <c r="S151" i="41"/>
  <c r="D151" i="41"/>
  <c r="E151" i="40"/>
  <c r="F151" i="40"/>
  <c r="G151" i="40"/>
  <c r="H151" i="40"/>
  <c r="I151" i="40"/>
  <c r="J151" i="40"/>
  <c r="K151" i="40"/>
  <c r="L151" i="40"/>
  <c r="M151" i="40"/>
  <c r="N151" i="40"/>
  <c r="O151" i="40"/>
  <c r="P151" i="40"/>
  <c r="Q151" i="40"/>
  <c r="R151" i="40"/>
  <c r="S151" i="40"/>
  <c r="T151" i="40"/>
  <c r="D151" i="40"/>
  <c r="D152" i="29" l="1"/>
  <c r="D151" i="29"/>
  <c r="D151" i="1"/>
  <c r="D152" i="1"/>
  <c r="D150" i="35"/>
  <c r="D152" i="35"/>
  <c r="C150" i="35"/>
  <c r="D150" i="33"/>
  <c r="D152" i="33"/>
  <c r="C150" i="33"/>
  <c r="D150" i="31"/>
  <c r="D152" i="31"/>
  <c r="C150" i="31"/>
  <c r="D150" i="29"/>
  <c r="C150" i="29"/>
  <c r="D150" i="1"/>
  <c r="C150" i="1"/>
  <c r="D14" i="35" l="1"/>
  <c r="D17" i="35"/>
  <c r="D21" i="35"/>
  <c r="D25" i="35"/>
  <c r="D29" i="35"/>
  <c r="D33" i="35"/>
  <c r="D37" i="35"/>
  <c r="D41" i="35"/>
  <c r="D45" i="35"/>
  <c r="D49" i="35"/>
  <c r="D53" i="35"/>
  <c r="D57" i="35"/>
  <c r="D61" i="35"/>
  <c r="D65" i="35"/>
  <c r="D69" i="35"/>
  <c r="D73" i="35"/>
  <c r="D77" i="35"/>
  <c r="D81" i="35"/>
  <c r="D85" i="35"/>
  <c r="D89" i="35"/>
  <c r="D93" i="35"/>
  <c r="D97" i="35"/>
  <c r="D101" i="35"/>
  <c r="D105" i="35"/>
  <c r="D109" i="35"/>
  <c r="D113" i="35"/>
  <c r="D117" i="35"/>
  <c r="D121" i="35"/>
  <c r="D125" i="35"/>
  <c r="D129" i="35"/>
  <c r="D133" i="35"/>
  <c r="D137" i="35"/>
  <c r="D141" i="35"/>
  <c r="D145" i="35"/>
  <c r="D149" i="35"/>
  <c r="D15" i="33"/>
  <c r="D14" i="33"/>
  <c r="D18" i="33"/>
  <c r="D22" i="33"/>
  <c r="D26" i="33"/>
  <c r="D28" i="33"/>
  <c r="D30" i="33"/>
  <c r="D34" i="33"/>
  <c r="D38" i="33"/>
  <c r="D42" i="33"/>
  <c r="D46" i="33"/>
  <c r="D50" i="33"/>
  <c r="D54" i="33"/>
  <c r="D58" i="33"/>
  <c r="D62" i="33"/>
  <c r="D64" i="33"/>
  <c r="D66" i="33"/>
  <c r="D68" i="33"/>
  <c r="D70" i="33"/>
  <c r="D72" i="33"/>
  <c r="D74" i="33"/>
  <c r="D76" i="33"/>
  <c r="D78" i="33"/>
  <c r="D80" i="33"/>
  <c r="D82" i="33"/>
  <c r="D84" i="33"/>
  <c r="D86" i="33"/>
  <c r="D88" i="33"/>
  <c r="D90" i="33"/>
  <c r="D92" i="33"/>
  <c r="D94" i="33"/>
  <c r="D96" i="33"/>
  <c r="D98" i="33"/>
  <c r="D100" i="33"/>
  <c r="D102" i="33"/>
  <c r="D104" i="33"/>
  <c r="D106" i="33"/>
  <c r="D108" i="33"/>
  <c r="D110" i="33"/>
  <c r="D112" i="33"/>
  <c r="D114" i="33"/>
  <c r="D116" i="33"/>
  <c r="D118" i="33"/>
  <c r="D120" i="33"/>
  <c r="D122" i="33"/>
  <c r="D124" i="33"/>
  <c r="D126" i="33"/>
  <c r="D128" i="33"/>
  <c r="D130" i="33"/>
  <c r="D132" i="33"/>
  <c r="D134" i="33"/>
  <c r="D136" i="33"/>
  <c r="D138" i="33"/>
  <c r="D140" i="33"/>
  <c r="D142" i="33"/>
  <c r="D144" i="33"/>
  <c r="D146" i="33"/>
  <c r="D148" i="33"/>
  <c r="D10" i="33"/>
  <c r="D25" i="31"/>
  <c r="D150" i="42"/>
  <c r="D17" i="31"/>
  <c r="D33" i="31"/>
  <c r="D49" i="31"/>
  <c r="D65" i="31"/>
  <c r="D81" i="31"/>
  <c r="D97" i="31"/>
  <c r="D113" i="31"/>
  <c r="D128" i="31"/>
  <c r="D136" i="31"/>
  <c r="D144" i="31"/>
  <c r="D10" i="31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0" i="29"/>
  <c r="D11" i="29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1" i="1"/>
  <c r="D10" i="1"/>
  <c r="D148" i="35" l="1"/>
  <c r="D140" i="35"/>
  <c r="D132" i="35"/>
  <c r="D124" i="35"/>
  <c r="D116" i="35"/>
  <c r="D104" i="35"/>
  <c r="D92" i="35"/>
  <c r="D80" i="35"/>
  <c r="D72" i="35"/>
  <c r="D64" i="35"/>
  <c r="D56" i="35"/>
  <c r="D48" i="35"/>
  <c r="D36" i="35"/>
  <c r="D24" i="35"/>
  <c r="D16" i="35"/>
  <c r="D10" i="35"/>
  <c r="D147" i="35"/>
  <c r="D143" i="35"/>
  <c r="D139" i="35"/>
  <c r="D135" i="35"/>
  <c r="D131" i="35"/>
  <c r="D127" i="35"/>
  <c r="D123" i="35"/>
  <c r="D119" i="35"/>
  <c r="D115" i="35"/>
  <c r="D111" i="35"/>
  <c r="D107" i="35"/>
  <c r="D103" i="35"/>
  <c r="D99" i="35"/>
  <c r="D95" i="35"/>
  <c r="D91" i="35"/>
  <c r="D87" i="35"/>
  <c r="D83" i="35"/>
  <c r="D79" i="35"/>
  <c r="D75" i="35"/>
  <c r="D71" i="35"/>
  <c r="D67" i="35"/>
  <c r="D63" i="35"/>
  <c r="D59" i="35"/>
  <c r="D55" i="35"/>
  <c r="D51" i="35"/>
  <c r="D47" i="35"/>
  <c r="D43" i="35"/>
  <c r="D39" i="35"/>
  <c r="D35" i="35"/>
  <c r="D31" i="35"/>
  <c r="D27" i="35"/>
  <c r="D23" i="35"/>
  <c r="D19" i="35"/>
  <c r="D15" i="35"/>
  <c r="D13" i="35"/>
  <c r="D144" i="35"/>
  <c r="D136" i="35"/>
  <c r="D128" i="35"/>
  <c r="D120" i="35"/>
  <c r="D112" i="35"/>
  <c r="D108" i="35"/>
  <c r="D100" i="35"/>
  <c r="D96" i="35"/>
  <c r="D88" i="35"/>
  <c r="D84" i="35"/>
  <c r="D76" i="35"/>
  <c r="D68" i="35"/>
  <c r="D60" i="35"/>
  <c r="D52" i="35"/>
  <c r="D44" i="35"/>
  <c r="D40" i="35"/>
  <c r="D32" i="35"/>
  <c r="D28" i="35"/>
  <c r="D20" i="35"/>
  <c r="D12" i="35"/>
  <c r="D11" i="35"/>
  <c r="D146" i="35"/>
  <c r="D142" i="35"/>
  <c r="D138" i="35"/>
  <c r="D134" i="35"/>
  <c r="D130" i="35"/>
  <c r="D126" i="35"/>
  <c r="D122" i="35"/>
  <c r="D118" i="35"/>
  <c r="D114" i="35"/>
  <c r="D110" i="35"/>
  <c r="D106" i="35"/>
  <c r="D102" i="35"/>
  <c r="D98" i="35"/>
  <c r="D94" i="35"/>
  <c r="D90" i="35"/>
  <c r="D86" i="35"/>
  <c r="D82" i="35"/>
  <c r="D78" i="35"/>
  <c r="D74" i="35"/>
  <c r="D70" i="35"/>
  <c r="D66" i="35"/>
  <c r="D62" i="35"/>
  <c r="D58" i="35"/>
  <c r="D54" i="35"/>
  <c r="D50" i="35"/>
  <c r="D46" i="35"/>
  <c r="D42" i="35"/>
  <c r="D38" i="35"/>
  <c r="D34" i="35"/>
  <c r="D30" i="35"/>
  <c r="D26" i="35"/>
  <c r="D22" i="35"/>
  <c r="D18" i="35"/>
  <c r="D149" i="33"/>
  <c r="D145" i="33"/>
  <c r="D141" i="33"/>
  <c r="D137" i="33"/>
  <c r="D133" i="33"/>
  <c r="D129" i="33"/>
  <c r="D125" i="33"/>
  <c r="D121" i="33"/>
  <c r="D117" i="33"/>
  <c r="D113" i="33"/>
  <c r="D109" i="33"/>
  <c r="D105" i="33"/>
  <c r="D101" i="33"/>
  <c r="D97" i="33"/>
  <c r="D93" i="33"/>
  <c r="D89" i="33"/>
  <c r="D85" i="33"/>
  <c r="D81" i="33"/>
  <c r="D77" i="33"/>
  <c r="D73" i="33"/>
  <c r="D69" i="33"/>
  <c r="D65" i="33"/>
  <c r="D61" i="33"/>
  <c r="D57" i="33"/>
  <c r="D53" i="33"/>
  <c r="D49" i="33"/>
  <c r="D45" i="33"/>
  <c r="D41" i="33"/>
  <c r="D37" i="33"/>
  <c r="D33" i="33"/>
  <c r="D29" i="33"/>
  <c r="D25" i="33"/>
  <c r="D21" i="33"/>
  <c r="D17" i="33"/>
  <c r="D13" i="33"/>
  <c r="D60" i="33"/>
  <c r="D56" i="33"/>
  <c r="D52" i="33"/>
  <c r="D48" i="33"/>
  <c r="D44" i="33"/>
  <c r="D40" i="33"/>
  <c r="D36" i="33"/>
  <c r="D32" i="33"/>
  <c r="D24" i="33"/>
  <c r="D20" i="33"/>
  <c r="D16" i="33"/>
  <c r="D12" i="33"/>
  <c r="D11" i="33"/>
  <c r="D147" i="33"/>
  <c r="D143" i="33"/>
  <c r="D139" i="33"/>
  <c r="D135" i="33"/>
  <c r="D131" i="33"/>
  <c r="D127" i="33"/>
  <c r="D123" i="33"/>
  <c r="D119" i="33"/>
  <c r="D115" i="33"/>
  <c r="D111" i="33"/>
  <c r="D107" i="33"/>
  <c r="D103" i="33"/>
  <c r="D99" i="33"/>
  <c r="D95" i="33"/>
  <c r="D91" i="33"/>
  <c r="D87" i="33"/>
  <c r="D83" i="33"/>
  <c r="D79" i="33"/>
  <c r="D75" i="33"/>
  <c r="D71" i="33"/>
  <c r="D67" i="33"/>
  <c r="D63" i="33"/>
  <c r="D59" i="33"/>
  <c r="D55" i="33"/>
  <c r="D51" i="33"/>
  <c r="D47" i="33"/>
  <c r="D43" i="33"/>
  <c r="D39" i="33"/>
  <c r="D35" i="33"/>
  <c r="D31" i="33"/>
  <c r="D27" i="33"/>
  <c r="D23" i="33"/>
  <c r="D19" i="33"/>
  <c r="D141" i="31"/>
  <c r="D125" i="31"/>
  <c r="D93" i="31"/>
  <c r="D61" i="31"/>
  <c r="D45" i="31"/>
  <c r="D13" i="31"/>
  <c r="D148" i="31"/>
  <c r="D132" i="31"/>
  <c r="D121" i="31"/>
  <c r="D105" i="31"/>
  <c r="D89" i="31"/>
  <c r="D73" i="31"/>
  <c r="D57" i="31"/>
  <c r="D41" i="31"/>
  <c r="D14" i="31"/>
  <c r="D18" i="31"/>
  <c r="D22" i="31"/>
  <c r="D26" i="31"/>
  <c r="D30" i="31"/>
  <c r="D34" i="31"/>
  <c r="D38" i="31"/>
  <c r="D42" i="31"/>
  <c r="D46" i="31"/>
  <c r="D50" i="31"/>
  <c r="D54" i="31"/>
  <c r="D58" i="31"/>
  <c r="D62" i="31"/>
  <c r="D66" i="31"/>
  <c r="D70" i="31"/>
  <c r="D74" i="31"/>
  <c r="D78" i="31"/>
  <c r="D82" i="31"/>
  <c r="D86" i="31"/>
  <c r="D90" i="31"/>
  <c r="D94" i="31"/>
  <c r="D98" i="31"/>
  <c r="D102" i="31"/>
  <c r="D106" i="31"/>
  <c r="D110" i="31"/>
  <c r="D114" i="31"/>
  <c r="D118" i="31"/>
  <c r="D122" i="31"/>
  <c r="D126" i="31"/>
  <c r="D130" i="31"/>
  <c r="D134" i="31"/>
  <c r="D138" i="31"/>
  <c r="D142" i="31"/>
  <c r="D146" i="31"/>
  <c r="D15" i="31"/>
  <c r="D23" i="31"/>
  <c r="D27" i="31"/>
  <c r="D31" i="31"/>
  <c r="D35" i="31"/>
  <c r="D39" i="31"/>
  <c r="D43" i="31"/>
  <c r="D47" i="31"/>
  <c r="D51" i="31"/>
  <c r="D55" i="31"/>
  <c r="D59" i="31"/>
  <c r="D63" i="31"/>
  <c r="D67" i="31"/>
  <c r="D71" i="31"/>
  <c r="D75" i="31"/>
  <c r="D79" i="31"/>
  <c r="D83" i="31"/>
  <c r="D87" i="31"/>
  <c r="D91" i="31"/>
  <c r="D95" i="31"/>
  <c r="D99" i="31"/>
  <c r="D103" i="31"/>
  <c r="D107" i="31"/>
  <c r="D115" i="31"/>
  <c r="D119" i="31"/>
  <c r="D123" i="31"/>
  <c r="D127" i="31"/>
  <c r="D131" i="31"/>
  <c r="D135" i="31"/>
  <c r="D139" i="31"/>
  <c r="D143" i="31"/>
  <c r="D11" i="31"/>
  <c r="D12" i="31"/>
  <c r="D16" i="31"/>
  <c r="D20" i="31"/>
  <c r="D28" i="31"/>
  <c r="D32" i="31"/>
  <c r="D40" i="31"/>
  <c r="D44" i="31"/>
  <c r="D52" i="31"/>
  <c r="D60" i="31"/>
  <c r="D64" i="31"/>
  <c r="D72" i="31"/>
  <c r="D80" i="31"/>
  <c r="D88" i="31"/>
  <c r="D96" i="31"/>
  <c r="D104" i="31"/>
  <c r="D112" i="31"/>
  <c r="D120" i="31"/>
  <c r="D124" i="31"/>
  <c r="D19" i="31"/>
  <c r="D111" i="31"/>
  <c r="D147" i="31"/>
  <c r="D24" i="31"/>
  <c r="D36" i="31"/>
  <c r="D48" i="31"/>
  <c r="D56" i="31"/>
  <c r="D68" i="31"/>
  <c r="D76" i="31"/>
  <c r="D84" i="31"/>
  <c r="D92" i="31"/>
  <c r="D100" i="31"/>
  <c r="D108" i="31"/>
  <c r="D116" i="31"/>
  <c r="D149" i="31"/>
  <c r="D133" i="31"/>
  <c r="D109" i="31"/>
  <c r="D77" i="31"/>
  <c r="D29" i="31"/>
  <c r="D140" i="31"/>
  <c r="D145" i="31"/>
  <c r="D137" i="31"/>
  <c r="D129" i="31"/>
  <c r="D117" i="31"/>
  <c r="D101" i="31"/>
  <c r="D85" i="31"/>
  <c r="D69" i="31"/>
  <c r="D53" i="31"/>
  <c r="D37" i="31"/>
  <c r="D21" i="31"/>
  <c r="E150" i="44" l="1"/>
  <c r="F150" i="44"/>
  <c r="G150" i="44"/>
  <c r="H150" i="44"/>
  <c r="I150" i="44"/>
  <c r="J150" i="44"/>
  <c r="K150" i="44"/>
  <c r="L150" i="44"/>
  <c r="M150" i="44"/>
  <c r="N150" i="44"/>
  <c r="O150" i="44"/>
  <c r="P150" i="44"/>
  <c r="Q150" i="44"/>
  <c r="R150" i="44"/>
  <c r="S150" i="44"/>
  <c r="T150" i="44"/>
  <c r="D150" i="44"/>
  <c r="E150" i="43"/>
  <c r="F150" i="43"/>
  <c r="G150" i="43"/>
  <c r="H150" i="43"/>
  <c r="I150" i="43"/>
  <c r="J150" i="43"/>
  <c r="K150" i="43"/>
  <c r="L150" i="43"/>
  <c r="M150" i="43"/>
  <c r="N150" i="43"/>
  <c r="O150" i="43"/>
  <c r="P150" i="43"/>
  <c r="Q150" i="43"/>
  <c r="R150" i="43"/>
  <c r="S150" i="43"/>
  <c r="T150" i="43"/>
  <c r="D150" i="43"/>
  <c r="E150" i="42"/>
  <c r="F150" i="42"/>
  <c r="G150" i="42"/>
  <c r="H150" i="42"/>
  <c r="I150" i="42"/>
  <c r="J150" i="42"/>
  <c r="K150" i="42"/>
  <c r="L150" i="42"/>
  <c r="M150" i="42"/>
  <c r="N150" i="42"/>
  <c r="O150" i="42"/>
  <c r="P150" i="42"/>
  <c r="Q150" i="42"/>
  <c r="R150" i="42"/>
  <c r="S150" i="42"/>
  <c r="T150" i="42"/>
  <c r="E150" i="41"/>
  <c r="F150" i="41"/>
  <c r="G150" i="41"/>
  <c r="H150" i="41"/>
  <c r="I150" i="41"/>
  <c r="J150" i="41"/>
  <c r="K150" i="41"/>
  <c r="L150" i="41"/>
  <c r="M150" i="41"/>
  <c r="N150" i="41"/>
  <c r="O150" i="41"/>
  <c r="P150" i="41"/>
  <c r="Q150" i="41"/>
  <c r="R150" i="41"/>
  <c r="S150" i="41"/>
  <c r="T150" i="41"/>
  <c r="D150" i="41"/>
  <c r="E150" i="40"/>
  <c r="F150" i="40"/>
  <c r="G150" i="40"/>
  <c r="H150" i="40"/>
  <c r="I150" i="40"/>
  <c r="J150" i="40"/>
  <c r="K150" i="40"/>
  <c r="L150" i="40"/>
  <c r="M150" i="40"/>
  <c r="N150" i="40"/>
  <c r="O150" i="40"/>
  <c r="P150" i="40"/>
  <c r="Q150" i="40"/>
  <c r="R150" i="40"/>
  <c r="S150" i="40"/>
  <c r="T150" i="40"/>
  <c r="D150" i="40"/>
  <c r="C149" i="35" l="1"/>
  <c r="T149" i="44"/>
  <c r="S149" i="44"/>
  <c r="R149" i="44"/>
  <c r="Q149" i="44"/>
  <c r="P149" i="44"/>
  <c r="O149" i="44"/>
  <c r="N149" i="44"/>
  <c r="M149" i="44"/>
  <c r="L149" i="44"/>
  <c r="K149" i="44"/>
  <c r="J149" i="44"/>
  <c r="I149" i="44"/>
  <c r="H149" i="44"/>
  <c r="G149" i="44"/>
  <c r="F149" i="44"/>
  <c r="E149" i="44"/>
  <c r="D149" i="44"/>
  <c r="T148" i="44"/>
  <c r="S148" i="44"/>
  <c r="R148" i="44"/>
  <c r="Q148" i="44"/>
  <c r="P148" i="44"/>
  <c r="O148" i="44"/>
  <c r="N148" i="44"/>
  <c r="M148" i="44"/>
  <c r="L148" i="44"/>
  <c r="K148" i="44"/>
  <c r="J148" i="44"/>
  <c r="I148" i="44"/>
  <c r="H148" i="44"/>
  <c r="G148" i="44"/>
  <c r="F148" i="44"/>
  <c r="E148" i="44"/>
  <c r="D148" i="44"/>
  <c r="T147" i="44"/>
  <c r="S147" i="44"/>
  <c r="R147" i="44"/>
  <c r="Q147" i="44"/>
  <c r="P147" i="44"/>
  <c r="O147" i="44"/>
  <c r="N147" i="44"/>
  <c r="M147" i="44"/>
  <c r="L147" i="44"/>
  <c r="K147" i="44"/>
  <c r="J147" i="44"/>
  <c r="I147" i="44"/>
  <c r="H147" i="44"/>
  <c r="G147" i="44"/>
  <c r="F147" i="44"/>
  <c r="E147" i="44"/>
  <c r="D147" i="44"/>
  <c r="V134" i="44"/>
  <c r="V133" i="44"/>
  <c r="V135" i="44" s="1"/>
  <c r="V132" i="44"/>
  <c r="W132" i="44" s="1"/>
  <c r="C149" i="33"/>
  <c r="T149" i="43"/>
  <c r="S149" i="43"/>
  <c r="R149" i="43"/>
  <c r="Q149" i="43"/>
  <c r="P149" i="43"/>
  <c r="O149" i="43"/>
  <c r="N149" i="43"/>
  <c r="M149" i="43"/>
  <c r="L149" i="43"/>
  <c r="K149" i="43"/>
  <c r="J149" i="43"/>
  <c r="I149" i="43"/>
  <c r="H149" i="43"/>
  <c r="G149" i="43"/>
  <c r="F149" i="43"/>
  <c r="E149" i="43"/>
  <c r="D149" i="43"/>
  <c r="T148" i="43"/>
  <c r="S148" i="43"/>
  <c r="R148" i="43"/>
  <c r="Q148" i="43"/>
  <c r="P148" i="43"/>
  <c r="O148" i="43"/>
  <c r="N148" i="43"/>
  <c r="M148" i="43"/>
  <c r="L148" i="43"/>
  <c r="K148" i="43"/>
  <c r="J148" i="43"/>
  <c r="I148" i="43"/>
  <c r="H148" i="43"/>
  <c r="G148" i="43"/>
  <c r="F148" i="43"/>
  <c r="E148" i="43"/>
  <c r="D148" i="43"/>
  <c r="T147" i="43"/>
  <c r="S147" i="43"/>
  <c r="R147" i="43"/>
  <c r="Q147" i="43"/>
  <c r="P147" i="43"/>
  <c r="O147" i="43"/>
  <c r="N147" i="43"/>
  <c r="M147" i="43"/>
  <c r="L147" i="43"/>
  <c r="K147" i="43"/>
  <c r="J147" i="43"/>
  <c r="I147" i="43"/>
  <c r="H147" i="43"/>
  <c r="G147" i="43"/>
  <c r="F147" i="43"/>
  <c r="E147" i="43"/>
  <c r="D147" i="43"/>
  <c r="V134" i="43"/>
  <c r="V133" i="43"/>
  <c r="V135" i="43" s="1"/>
  <c r="V132" i="43"/>
  <c r="W132" i="43" s="1"/>
  <c r="C149" i="31"/>
  <c r="T149" i="42"/>
  <c r="S149" i="42"/>
  <c r="R149" i="42"/>
  <c r="Q149" i="42"/>
  <c r="P149" i="42"/>
  <c r="O149" i="42"/>
  <c r="N149" i="42"/>
  <c r="M149" i="42"/>
  <c r="L149" i="42"/>
  <c r="K149" i="42"/>
  <c r="J149" i="42"/>
  <c r="I149" i="42"/>
  <c r="H149" i="42"/>
  <c r="G149" i="42"/>
  <c r="F149" i="42"/>
  <c r="E149" i="42"/>
  <c r="D149" i="42"/>
  <c r="T148" i="42"/>
  <c r="S148" i="42"/>
  <c r="R148" i="42"/>
  <c r="Q148" i="42"/>
  <c r="P148" i="42"/>
  <c r="O148" i="42"/>
  <c r="N148" i="42"/>
  <c r="M148" i="42"/>
  <c r="L148" i="42"/>
  <c r="K148" i="42"/>
  <c r="J148" i="42"/>
  <c r="I148" i="42"/>
  <c r="H148" i="42"/>
  <c r="G148" i="42"/>
  <c r="F148" i="42"/>
  <c r="E148" i="42"/>
  <c r="D148" i="42"/>
  <c r="T147" i="42"/>
  <c r="S147" i="42"/>
  <c r="R147" i="42"/>
  <c r="Q147" i="42"/>
  <c r="P147" i="42"/>
  <c r="O147" i="42"/>
  <c r="N147" i="42"/>
  <c r="M147" i="42"/>
  <c r="L147" i="42"/>
  <c r="K147" i="42"/>
  <c r="J147" i="42"/>
  <c r="I147" i="42"/>
  <c r="H147" i="42"/>
  <c r="G147" i="42"/>
  <c r="F147" i="42"/>
  <c r="E147" i="42"/>
  <c r="D147" i="42"/>
  <c r="V134" i="42"/>
  <c r="V133" i="42"/>
  <c r="V135" i="42" s="1"/>
  <c r="V132" i="42"/>
  <c r="W132" i="42" s="1"/>
  <c r="C149" i="29"/>
  <c r="T149" i="41"/>
  <c r="S149" i="41"/>
  <c r="R149" i="41"/>
  <c r="Q149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D149" i="41"/>
  <c r="T148" i="41"/>
  <c r="S148" i="41"/>
  <c r="R148" i="41"/>
  <c r="Q148" i="41"/>
  <c r="P148" i="41"/>
  <c r="O148" i="41"/>
  <c r="N148" i="41"/>
  <c r="M148" i="41"/>
  <c r="L148" i="41"/>
  <c r="K148" i="41"/>
  <c r="J148" i="41"/>
  <c r="I148" i="41"/>
  <c r="H148" i="41"/>
  <c r="G148" i="41"/>
  <c r="F148" i="41"/>
  <c r="E148" i="41"/>
  <c r="D148" i="41"/>
  <c r="T147" i="41"/>
  <c r="S147" i="41"/>
  <c r="R147" i="41"/>
  <c r="Q147" i="41"/>
  <c r="P147" i="41"/>
  <c r="O147" i="41"/>
  <c r="N147" i="41"/>
  <c r="M147" i="41"/>
  <c r="L147" i="41"/>
  <c r="K147" i="41"/>
  <c r="J147" i="41"/>
  <c r="I147" i="41"/>
  <c r="H147" i="41"/>
  <c r="G147" i="41"/>
  <c r="F147" i="41"/>
  <c r="E147" i="41"/>
  <c r="D147" i="41"/>
  <c r="V134" i="41"/>
  <c r="V133" i="41"/>
  <c r="V135" i="41" s="1"/>
  <c r="V132" i="41"/>
  <c r="W132" i="41" s="1"/>
  <c r="C149" i="1"/>
  <c r="T149" i="40"/>
  <c r="S149" i="40"/>
  <c r="R149" i="40"/>
  <c r="Q149" i="40"/>
  <c r="P149" i="40"/>
  <c r="O149" i="40"/>
  <c r="N149" i="40"/>
  <c r="M149" i="40"/>
  <c r="L149" i="40"/>
  <c r="K149" i="40"/>
  <c r="J149" i="40"/>
  <c r="I149" i="40"/>
  <c r="H149" i="40"/>
  <c r="G149" i="40"/>
  <c r="F149" i="40"/>
  <c r="E149" i="40"/>
  <c r="D149" i="40"/>
  <c r="T148" i="40"/>
  <c r="S148" i="40"/>
  <c r="R148" i="40"/>
  <c r="Q148" i="40"/>
  <c r="P148" i="40"/>
  <c r="O148" i="40"/>
  <c r="N148" i="40"/>
  <c r="M148" i="40"/>
  <c r="K148" i="40"/>
  <c r="J148" i="40"/>
  <c r="I148" i="40"/>
  <c r="H148" i="40"/>
  <c r="G148" i="40"/>
  <c r="F148" i="40"/>
  <c r="E148" i="40"/>
  <c r="D148" i="40"/>
  <c r="T147" i="40"/>
  <c r="S147" i="40"/>
  <c r="R147" i="40"/>
  <c r="Q147" i="40"/>
  <c r="P147" i="40"/>
  <c r="O147" i="40"/>
  <c r="N147" i="40"/>
  <c r="M147" i="40"/>
  <c r="L147" i="40"/>
  <c r="K147" i="40"/>
  <c r="J147" i="40"/>
  <c r="I147" i="40"/>
  <c r="H147" i="40"/>
  <c r="G147" i="40"/>
  <c r="F147" i="40"/>
  <c r="E147" i="40"/>
  <c r="D147" i="40"/>
  <c r="L148" i="40"/>
  <c r="V134" i="40"/>
  <c r="W132" i="40" s="1"/>
  <c r="V133" i="40"/>
  <c r="V135" i="40" s="1"/>
  <c r="V132" i="40"/>
  <c r="C148" i="35" l="1"/>
  <c r="C148" i="33"/>
  <c r="C148" i="31"/>
  <c r="C148" i="29"/>
  <c r="C147" i="29"/>
  <c r="C148" i="1" l="1"/>
  <c r="C147" i="1"/>
  <c r="C147" i="35" l="1"/>
  <c r="C147" i="33"/>
  <c r="C147" i="31"/>
  <c r="C146" i="1"/>
  <c r="C146" i="35" l="1"/>
  <c r="C146" i="33"/>
  <c r="C146" i="31"/>
  <c r="C146" i="29"/>
  <c r="C145" i="35"/>
  <c r="C144" i="35"/>
  <c r="C145" i="33"/>
  <c r="C144" i="33"/>
  <c r="C145" i="31"/>
  <c r="C144" i="31"/>
  <c r="C145" i="1"/>
  <c r="C145" i="29"/>
  <c r="C144" i="29"/>
  <c r="C144" i="1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C62" i="35"/>
  <c r="C63" i="35"/>
  <c r="C64" i="35"/>
  <c r="C65" i="35"/>
  <c r="C66" i="35"/>
  <c r="C67" i="35"/>
  <c r="C68" i="35"/>
  <c r="C69" i="35"/>
  <c r="C70" i="35"/>
  <c r="C71" i="35"/>
  <c r="C72" i="35"/>
  <c r="C73" i="35"/>
  <c r="C74" i="35"/>
  <c r="C75" i="35"/>
  <c r="C76" i="35"/>
  <c r="C77" i="35"/>
  <c r="C78" i="35"/>
  <c r="C79" i="35"/>
  <c r="C80" i="35"/>
  <c r="C81" i="35"/>
  <c r="C82" i="35"/>
  <c r="C83" i="35"/>
  <c r="C84" i="35"/>
  <c r="C85" i="35"/>
  <c r="C86" i="35"/>
  <c r="C87" i="35"/>
  <c r="C88" i="35"/>
  <c r="C89" i="35"/>
  <c r="C90" i="35"/>
  <c r="C91" i="35"/>
  <c r="C92" i="35"/>
  <c r="C93" i="35"/>
  <c r="C94" i="35"/>
  <c r="C95" i="35"/>
  <c r="C96" i="35"/>
  <c r="C97" i="35"/>
  <c r="C98" i="35"/>
  <c r="C99" i="35"/>
  <c r="C100" i="35"/>
  <c r="C101" i="35"/>
  <c r="C102" i="35"/>
  <c r="C103" i="35"/>
  <c r="C104" i="35"/>
  <c r="C105" i="35"/>
  <c r="C106" i="35"/>
  <c r="C107" i="35"/>
  <c r="C108" i="35"/>
  <c r="C109" i="35"/>
  <c r="C110" i="35"/>
  <c r="C111" i="35"/>
  <c r="C112" i="35"/>
  <c r="C113" i="35"/>
  <c r="C114" i="35"/>
  <c r="C115" i="35"/>
  <c r="C116" i="35"/>
  <c r="C117" i="35"/>
  <c r="C118" i="35"/>
  <c r="C119" i="35"/>
  <c r="C120" i="35"/>
  <c r="C121" i="35"/>
  <c r="C122" i="35"/>
  <c r="C123" i="35"/>
  <c r="C124" i="35"/>
  <c r="C125" i="35"/>
  <c r="C126" i="35"/>
  <c r="C127" i="35"/>
  <c r="C128" i="35"/>
  <c r="C129" i="35"/>
  <c r="C130" i="35"/>
  <c r="C131" i="35"/>
  <c r="C132" i="35"/>
  <c r="C133" i="35"/>
  <c r="C134" i="35"/>
  <c r="C135" i="35"/>
  <c r="C136" i="35"/>
  <c r="C137" i="35"/>
  <c r="C138" i="35"/>
  <c r="C139" i="35"/>
  <c r="C140" i="35"/>
  <c r="C141" i="35"/>
  <c r="C142" i="35"/>
  <c r="C143" i="35"/>
  <c r="C12" i="35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1" i="33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1" i="31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1" i="29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1" i="1"/>
  <c r="C10" i="35"/>
  <c r="S3" i="35"/>
  <c r="C10" i="33"/>
  <c r="S3" i="33"/>
  <c r="C10" i="31"/>
  <c r="S3" i="31"/>
  <c r="C10" i="29"/>
  <c r="S3" i="29"/>
  <c r="C10" i="1"/>
  <c r="S3" i="1"/>
</calcChain>
</file>

<file path=xl/sharedStrings.xml><?xml version="1.0" encoding="utf-8"?>
<sst xmlns="http://schemas.openxmlformats.org/spreadsheetml/2006/main" count="1069" uniqueCount="206">
  <si>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</si>
  <si>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</si>
  <si>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</si>
  <si>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</si>
  <si>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</si>
  <si>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</si>
  <si>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</si>
  <si>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</si>
  <si>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</si>
  <si>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</si>
  <si>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Jahr</t>
  </si>
  <si>
    <t>Hamburg</t>
  </si>
  <si>
    <t>Bremen</t>
  </si>
  <si>
    <t>Berlin</t>
  </si>
  <si>
    <t>Schleswig-Holstein</t>
  </si>
  <si>
    <t>Niedersachsen</t>
  </si>
  <si>
    <t>Nordrhein-Westfalen</t>
  </si>
  <si>
    <t>Rheinland-Pfalz</t>
  </si>
  <si>
    <t>Saarland</t>
  </si>
  <si>
    <t>Baden-Württemberg</t>
  </si>
  <si>
    <t>Hessen</t>
  </si>
  <si>
    <t>Bayern</t>
  </si>
  <si>
    <t>Mecklenburg-Vorpommern</t>
  </si>
  <si>
    <t>Brandenburg</t>
  </si>
  <si>
    <t>Sachsen</t>
  </si>
  <si>
    <t>Thüringen</t>
  </si>
  <si>
    <t>Deutschland</t>
  </si>
  <si>
    <t xml:space="preserve">Jahr </t>
  </si>
  <si>
    <t>signifikant</t>
  </si>
  <si>
    <t>Gesamtmittel</t>
  </si>
  <si>
    <t>1961-1990</t>
  </si>
  <si>
    <t>1971-2000</t>
  </si>
  <si>
    <t>1981-2010</t>
  </si>
  <si>
    <t>Einzelwerte</t>
  </si>
  <si>
    <t>Sommer</t>
  </si>
  <si>
    <t>Herbst</t>
  </si>
  <si>
    <t>Winter</t>
  </si>
  <si>
    <t>nicht signifikant</t>
  </si>
  <si>
    <t>Kennzeichnung einer statistischen Signifikanz von mindestens 95 % durch Einfärbung</t>
  </si>
  <si>
    <t>Frühling (März, April, Mai)</t>
  </si>
  <si>
    <t>Sommer (Juni, Juli, August)</t>
  </si>
  <si>
    <t>Herbst (September, Oktober, November)</t>
  </si>
  <si>
    <t>Winter (Dezember, Januar, Februar)</t>
  </si>
  <si>
    <t>Millimeter</t>
  </si>
  <si>
    <t>Fruehling</t>
  </si>
  <si>
    <t xml:space="preserve">Sommer </t>
  </si>
  <si>
    <t>Sachsen-Anhalt</t>
  </si>
  <si>
    <t>1881/82</t>
  </si>
  <si>
    <t>1882/83</t>
  </si>
  <si>
    <t>1883/84</t>
  </si>
  <si>
    <t>1884/85</t>
  </si>
  <si>
    <t>1885/86</t>
  </si>
  <si>
    <t>1886/87</t>
  </si>
  <si>
    <t>1887/88</t>
  </si>
  <si>
    <t>1888/89</t>
  </si>
  <si>
    <t>1889/90</t>
  </si>
  <si>
    <t>1890/91</t>
  </si>
  <si>
    <t>1891/92</t>
  </si>
  <si>
    <t>1892/93</t>
  </si>
  <si>
    <t>1893/94</t>
  </si>
  <si>
    <t>1894/95</t>
  </si>
  <si>
    <t>1895/96</t>
  </si>
  <si>
    <t>1896/97</t>
  </si>
  <si>
    <t>1897/98</t>
  </si>
  <si>
    <t>1898/99</t>
  </si>
  <si>
    <t>1899/1900</t>
  </si>
  <si>
    <t>1900/01</t>
  </si>
  <si>
    <t>1901/02</t>
  </si>
  <si>
    <t>1902/03</t>
  </si>
  <si>
    <t>1903/04</t>
  </si>
  <si>
    <t>1904/05</t>
  </si>
  <si>
    <t>1905/06</t>
  </si>
  <si>
    <t>1906/07</t>
  </si>
  <si>
    <t>1907/08</t>
  </si>
  <si>
    <t>1908/09</t>
  </si>
  <si>
    <t>1909/10</t>
  </si>
  <si>
    <t>1910/11</t>
  </si>
  <si>
    <t>1911/12</t>
  </si>
  <si>
    <t>1912/13</t>
  </si>
  <si>
    <t>1913/14</t>
  </si>
  <si>
    <t>1914/15</t>
  </si>
  <si>
    <t>1915/16</t>
  </si>
  <si>
    <t>1916/17</t>
  </si>
  <si>
    <t>1917/18</t>
  </si>
  <si>
    <t>1918/19</t>
  </si>
  <si>
    <t>1919/20</t>
  </si>
  <si>
    <t>1920/21</t>
  </si>
  <si>
    <t>1921/22</t>
  </si>
  <si>
    <t>1922/23</t>
  </si>
  <si>
    <t>1923/24</t>
  </si>
  <si>
    <t>1924/25</t>
  </si>
  <si>
    <t>1925/26</t>
  </si>
  <si>
    <t>1926/27</t>
  </si>
  <si>
    <t>1927/28</t>
  </si>
  <si>
    <t>1928/29</t>
  </si>
  <si>
    <t>1929/30</t>
  </si>
  <si>
    <t>1930/31</t>
  </si>
  <si>
    <t>1931/32</t>
  </si>
  <si>
    <t>1932/33</t>
  </si>
  <si>
    <t>1933/34</t>
  </si>
  <si>
    <t>1934/35</t>
  </si>
  <si>
    <t>1935/36</t>
  </si>
  <si>
    <t>1936/37</t>
  </si>
  <si>
    <t>1937/38</t>
  </si>
  <si>
    <t>1938/39</t>
  </si>
  <si>
    <t>1939/40</t>
  </si>
  <si>
    <t>1940/41</t>
  </si>
  <si>
    <t>1941/42</t>
  </si>
  <si>
    <t>1942/43</t>
  </si>
  <si>
    <t>1943/44</t>
  </si>
  <si>
    <t>1944/45</t>
  </si>
  <si>
    <t>1945/46</t>
  </si>
  <si>
    <t>1946/47</t>
  </si>
  <si>
    <t>1947/48</t>
  </si>
  <si>
    <t>1948/49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</si>
  <si>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</si>
  <si>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</si>
  <si>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</si>
  <si>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</si>
  <si>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</si>
  <si>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</si>
  <si>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</si>
  <si>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</si>
  <si>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</si>
  <si>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</si>
  <si>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</si>
  <si>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</si>
  <si>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</si>
  <si>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</si>
  <si>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</si>
  <si>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</si>
  <si>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</si>
  <si>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</si>
  <si>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</si>
  <si>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</si>
  <si>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</si>
  <si>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</si>
  <si>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</si>
  <si>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</si>
  <si>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</si>
  <si>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</si>
  <si>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</si>
  <si>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</si>
  <si>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</si>
  <si>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</si>
  <si>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</si>
  <si>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</si>
  <si>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</si>
  <si>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</si>
  <si>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</si>
  <si>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</si>
  <si>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</si>
  <si>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</si>
  <si>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</si>
  <si>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</si>
  <si>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</si>
  <si>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</si>
  <si>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</si>
  <si>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</si>
  <si>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</si>
  <si>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</si>
  <si>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</si>
  <si>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</si>
  <si>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</si>
  <si>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</si>
  <si>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</si>
  <si>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</si>
  <si>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</si>
  <si>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</si>
  <si>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</si>
  <si>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</si>
  <si>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</si>
  <si>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</si>
  <si>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</si>
  <si>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</si>
  <si>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</si>
  <si>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</si>
  <si>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</si>
  <si>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</si>
  <si>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</si>
  <si>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</si>
  <si>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</si>
  <si>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</si>
  <si>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</si>
  <si>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</si>
  <si>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1991-2020</t>
  </si>
  <si>
    <t>2019/20</t>
  </si>
  <si>
    <t>Mittelwert 1881-1900</t>
  </si>
  <si>
    <t>2020/21</t>
  </si>
  <si>
    <t>1881-1910</t>
  </si>
  <si>
    <t>Mittelwert 1881-1910</t>
  </si>
  <si>
    <t>2021/22</t>
  </si>
  <si>
    <t>Jährliche mittlere Niederschlagshöhe in Deutschland 1881 bis 2023</t>
  </si>
  <si>
    <t>Mittlere Niederschlagshöhe im Frühling in Deutschland 1881 bis 2023</t>
  </si>
  <si>
    <t>Mittlere Niederschlagshöhe im Sommer in Deutschland 1881 bis 2023</t>
  </si>
  <si>
    <t>Mittlere Niederschlagshöhe im Herbst in Deutschland 1881 bis 2023</t>
  </si>
  <si>
    <t>2022/23</t>
  </si>
  <si>
    <t>Mittlere Niederschlagshöhe im Winter in Deutschland 1881/1882 bis 2022/2023</t>
  </si>
  <si>
    <t>Lineare Trends der Niederschlagshöhe zwischen 1881 und 2023</t>
  </si>
  <si>
    <t>Quelle: Deutscher Wetterdienst (DWD), Mitteilung vom 15.03.2024</t>
  </si>
  <si>
    <t>Deutscher Wetterdienst (DWD), Mitteilung vom 15.03.2024</t>
  </si>
  <si>
    <t>+12,4 mm</t>
  </si>
  <si>
    <t>+10,8 mm</t>
  </si>
  <si>
    <t>+ 64,7 mm</t>
  </si>
  <si>
    <t xml:space="preserve"> +48,3 mm</t>
  </si>
  <si>
    <t xml:space="preserve"> -10,0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</si>
</sst>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Quelle:&quot;\ @"/>
    <numFmt numFmtId="165" formatCode="0.0"/>
    <numFmt numFmtId="166" formatCode="0.0000"/>
    <numFmt numFmtId="167" formatCode="#,##0.000000000"/>
    <numFmt numFmtId="168" formatCode="#,##0.0000"/>
    <numFmt numFmtId="169" formatCode="#,##0.00000"/>
    <numFmt numFmtId="170" formatCode="#,##0.000"/>
  </numFmts>
  <fonts count="39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9"/>
      <color rgb="FF080808"/>
      <name val="Cambria"/>
      <family val="1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sz val="9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1"/>
      <color theme="1"/>
      <name val="Calibri"/>
      <family val="2"/>
      <scheme val="minor"/>
    </font>
    <font>
      <b/>
      <sz val="12"/>
      <color theme="1"/>
      <name val="Meta Offc"/>
      <family val="2"/>
    </font>
    <font>
      <b/>
      <sz val="12"/>
      <color rgb="FF080808"/>
      <name val="Meta Offc"/>
      <family val="2"/>
    </font>
    <font>
      <b/>
      <sz val="9"/>
      <color rgb="FFFFFFFF"/>
      <name val="Meta Offc"/>
      <family val="2"/>
    </font>
    <font>
      <b/>
      <sz val="9"/>
      <color rgb="FF080808"/>
      <name val="Meta Offc"/>
      <family val="2"/>
    </font>
    <font>
      <sz val="9"/>
      <color rgb="FF080808"/>
      <name val="Meta Offc"/>
      <family val="2"/>
    </font>
    <font>
      <sz val="6"/>
      <name val="Meta Serif Offc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dotted">
        <color rgb="FF080808"/>
      </right>
      <top/>
      <bottom/>
      <diagonal/>
    </border>
    <border>
      <left style="dotted">
        <color rgb="FF080808"/>
      </left>
      <right/>
      <top/>
      <bottom/>
      <diagonal/>
    </border>
    <border>
      <left/>
      <right style="dotted">
        <color rgb="FF080808"/>
      </right>
      <top/>
      <bottom style="dotted">
        <color rgb="FFFFFFFF"/>
      </bottom>
      <diagonal/>
    </border>
    <border>
      <left style="dotted">
        <color rgb="FF080808"/>
      </left>
      <right/>
      <top/>
      <bottom style="dotted">
        <color rgb="FFFFFFFF"/>
      </bottom>
      <diagonal/>
    </border>
    <border>
      <left/>
      <right style="dotted">
        <color rgb="FF125D86"/>
      </right>
      <top/>
      <bottom/>
      <diagonal/>
    </border>
    <border>
      <left style="dotted">
        <color rgb="FF125D86"/>
      </left>
      <right style="dotted">
        <color rgb="FF125D86"/>
      </right>
      <top/>
      <bottom/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  <xf numFmtId="0" fontId="32" fillId="0" borderId="0"/>
  </cellStyleXfs>
  <cellXfs count="100">
    <xf numFmtId="0" fontId="0" fillId="0" borderId="0" xfId="0"/>
    <xf numFmtId="0" fontId="0" fillId="0" borderId="0" xfId="0" applyBorder="1"/>
    <xf numFmtId="0" fontId="20" fillId="0" borderId="0" xfId="0" applyFont="1" applyBorder="1" applyAlignment="1"/>
    <xf numFmtId="164" fontId="24" fillId="0" borderId="0" xfId="0" applyNumberFormat="1" applyFont="1" applyBorder="1" applyAlignment="1">
      <alignment vertical="top" wrapText="1"/>
    </xf>
    <xf numFmtId="0" fontId="20" fillId="0" borderId="0" xfId="0" applyFont="1" applyBorder="1" applyAlignment="1">
      <alignment horizontal="right" indent="1"/>
    </xf>
    <xf numFmtId="0" fontId="21" fillId="0" borderId="0" xfId="0" applyFont="1" applyBorder="1" applyAlignment="1"/>
    <xf numFmtId="0" fontId="22" fillId="0" borderId="0" xfId="0" applyFont="1" applyBorder="1" applyAlignment="1"/>
    <xf numFmtId="0" fontId="23" fillId="0" borderId="0" xfId="0" applyFont="1" applyBorder="1" applyAlignment="1">
      <alignment vertical="top"/>
    </xf>
    <xf numFmtId="0" fontId="27" fillId="24" borderId="0" xfId="0" applyFont="1" applyFill="1" applyProtection="1"/>
    <xf numFmtId="0" fontId="27" fillId="24" borderId="0" xfId="0" applyFont="1" applyFill="1"/>
    <xf numFmtId="0" fontId="27" fillId="24" borderId="0" xfId="0" applyFont="1" applyFill="1" applyBorder="1" applyProtection="1"/>
    <xf numFmtId="0" fontId="28" fillId="24" borderId="0" xfId="0" applyFont="1" applyFill="1" applyBorder="1" applyProtection="1"/>
    <xf numFmtId="0" fontId="28" fillId="24" borderId="0" xfId="0" applyFont="1" applyFill="1" applyBorder="1" applyProtection="1">
      <protection locked="0"/>
    </xf>
    <xf numFmtId="0" fontId="26" fillId="24" borderId="21" xfId="0" applyFont="1" applyFill="1" applyBorder="1" applyAlignment="1">
      <alignment horizontal="left" vertical="center" wrapText="1"/>
    </xf>
    <xf numFmtId="0" fontId="28" fillId="24" borderId="0" xfId="0" applyFont="1" applyFill="1" applyBorder="1" applyAlignment="1" applyProtection="1">
      <alignment vertical="center"/>
    </xf>
    <xf numFmtId="0" fontId="26" fillId="26" borderId="21" xfId="0" applyFont="1" applyFill="1" applyBorder="1" applyAlignment="1">
      <alignment horizontal="left" vertical="center" wrapText="1"/>
    </xf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0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0" fillId="24" borderId="0" xfId="0" applyFont="1" applyFill="1" applyBorder="1" applyAlignment="1" applyProtection="1">
      <alignment horizontal="right" indent="1"/>
    </xf>
    <xf numFmtId="0" fontId="0" fillId="26" borderId="11" xfId="0" applyFill="1" applyBorder="1" applyProtection="1"/>
    <xf numFmtId="0" fontId="0" fillId="26" borderId="0" xfId="0" applyFill="1" applyBorder="1" applyProtection="1"/>
    <xf numFmtId="0" fontId="20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0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5" fillId="24" borderId="0" xfId="0" applyFont="1" applyFill="1" applyBorder="1" applyAlignment="1">
      <alignment vertical="center"/>
    </xf>
    <xf numFmtId="164" fontId="24" fillId="24" borderId="0" xfId="0" applyNumberFormat="1" applyFont="1" applyFill="1" applyBorder="1" applyAlignment="1">
      <alignment vertical="top" wrapText="1"/>
    </xf>
    <xf numFmtId="0" fontId="23" fillId="24" borderId="0" xfId="0" applyFont="1" applyFill="1" applyBorder="1" applyAlignment="1">
      <alignment vertical="top"/>
    </xf>
    <xf numFmtId="0" fontId="30" fillId="25" borderId="23" xfId="0" applyFont="1" applyFill="1" applyBorder="1" applyAlignment="1">
      <alignment horizontal="left" vertical="center" wrapText="1"/>
    </xf>
    <xf numFmtId="0" fontId="30" fillId="25" borderId="24" xfId="0" applyFont="1" applyFill="1" applyBorder="1" applyAlignment="1">
      <alignment horizontal="center" vertical="center"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167" fontId="29" fillId="24" borderId="22" xfId="0" applyNumberFormat="1" applyFont="1" applyFill="1" applyBorder="1" applyAlignment="1">
      <alignment horizontal="center" vertical="center" wrapText="1"/>
    </xf>
    <xf numFmtId="167" fontId="29" fillId="26" borderId="22" xfId="0" applyNumberFormat="1" applyFont="1" applyFill="1" applyBorder="1" applyAlignment="1">
      <alignment horizontal="center" vertical="center" wrapText="1"/>
    </xf>
    <xf numFmtId="0" fontId="27" fillId="24" borderId="0" xfId="0" applyFont="1" applyFill="1" applyAlignment="1">
      <alignment horizontal="center"/>
    </xf>
    <xf numFmtId="0" fontId="27" fillId="24" borderId="0" xfId="0" applyFont="1" applyFill="1" applyBorder="1" applyAlignment="1" applyProtection="1">
      <alignment horizontal="center"/>
    </xf>
    <xf numFmtId="169" fontId="29" fillId="24" borderId="22" xfId="0" applyNumberFormat="1" applyFont="1" applyFill="1" applyBorder="1" applyAlignment="1">
      <alignment horizontal="center" vertical="center" wrapText="1"/>
    </xf>
    <xf numFmtId="169" fontId="29" fillId="26" borderId="22" xfId="0" applyNumberFormat="1" applyFont="1" applyFill="1" applyBorder="1" applyAlignment="1">
      <alignment horizontal="center" vertical="center" wrapText="1"/>
    </xf>
    <xf numFmtId="168" fontId="29" fillId="24" borderId="22" xfId="0" applyNumberFormat="1" applyFont="1" applyFill="1" applyBorder="1" applyAlignment="1">
      <alignment horizontal="center" vertical="center" wrapText="1"/>
    </xf>
    <xf numFmtId="168" fontId="29" fillId="26" borderId="22" xfId="0" applyNumberFormat="1" applyFont="1" applyFill="1" applyBorder="1" applyAlignment="1">
      <alignment horizontal="center" vertical="center" wrapText="1"/>
    </xf>
    <xf numFmtId="0" fontId="20" fillId="24" borderId="0" xfId="43" applyFont="1" applyFill="1" applyBorder="1" applyAlignment="1">
      <alignment horizontal="left" vertical="top"/>
    </xf>
    <xf numFmtId="0" fontId="32" fillId="24" borderId="0" xfId="43" applyFill="1"/>
    <xf numFmtId="0" fontId="34" fillId="24" borderId="0" xfId="43" applyFont="1" applyFill="1" applyBorder="1" applyAlignment="1">
      <alignment horizontal="left" vertical="top"/>
    </xf>
    <xf numFmtId="0" fontId="23" fillId="24" borderId="0" xfId="43" applyFont="1" applyFill="1" applyBorder="1" applyAlignment="1">
      <alignment horizontal="left"/>
    </xf>
    <xf numFmtId="0" fontId="32" fillId="24" borderId="0" xfId="43" applyFill="1" applyAlignment="1">
      <alignment horizontal="center"/>
    </xf>
    <xf numFmtId="0" fontId="33" fillId="24" borderId="0" xfId="43" applyFont="1" applyFill="1" applyBorder="1" applyAlignment="1">
      <alignment horizontal="center" vertical="top"/>
    </xf>
    <xf numFmtId="0" fontId="21" fillId="27" borderId="25" xfId="43" applyFont="1" applyFill="1" applyBorder="1" applyAlignment="1">
      <alignment horizontal="left" vertical="center" wrapText="1"/>
    </xf>
    <xf numFmtId="170" fontId="29" fillId="26" borderId="22" xfId="0" applyNumberFormat="1" applyFont="1" applyFill="1" applyBorder="1" applyAlignment="1">
      <alignment horizontal="center" vertical="center" wrapText="1"/>
    </xf>
    <xf numFmtId="170" fontId="29" fillId="24" borderId="22" xfId="0" applyNumberFormat="1" applyFont="1" applyFill="1" applyBorder="1" applyAlignment="1">
      <alignment horizontal="center" vertical="center" wrapText="1"/>
    </xf>
    <xf numFmtId="0" fontId="26" fillId="26" borderId="0" xfId="0" applyFont="1" applyFill="1" applyBorder="1" applyAlignment="1">
      <alignment horizontal="left" vertical="center" wrapText="1"/>
    </xf>
    <xf numFmtId="0" fontId="26" fillId="0" borderId="21" xfId="0" applyFont="1" applyFill="1" applyBorder="1" applyAlignment="1">
      <alignment horizontal="left" vertical="center" wrapText="1"/>
    </xf>
    <xf numFmtId="170" fontId="29" fillId="0" borderId="22" xfId="0" applyNumberFormat="1" applyFont="1" applyFill="1" applyBorder="1" applyAlignment="1">
      <alignment horizontal="center" vertical="center" wrapText="1"/>
    </xf>
    <xf numFmtId="168" fontId="29" fillId="0" borderId="22" xfId="0" applyNumberFormat="1" applyFont="1" applyFill="1" applyBorder="1" applyAlignment="1">
      <alignment horizontal="center" vertical="center" wrapText="1"/>
    </xf>
    <xf numFmtId="169" fontId="29" fillId="0" borderId="22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27" fillId="0" borderId="0" xfId="0" applyFont="1" applyFill="1" applyProtection="1"/>
    <xf numFmtId="0" fontId="26" fillId="0" borderId="0" xfId="0" applyFont="1" applyFill="1" applyBorder="1" applyAlignment="1">
      <alignment horizontal="left" vertical="center" wrapText="1"/>
    </xf>
    <xf numFmtId="0" fontId="27" fillId="24" borderId="0" xfId="0" applyFont="1" applyFill="1" applyAlignment="1" applyProtection="1">
      <alignment vertical="center"/>
    </xf>
    <xf numFmtId="0" fontId="38" fillId="24" borderId="0" xfId="43" applyFont="1" applyFill="1" applyBorder="1" applyAlignment="1">
      <alignment horizontal="right" vertical="center"/>
    </xf>
    <xf numFmtId="165" fontId="0" fillId="0" borderId="0" xfId="0" applyNumberFormat="1" applyAlignment="1">
      <alignment horizontal="right"/>
    </xf>
    <xf numFmtId="0" fontId="26" fillId="26" borderId="29" xfId="0" applyFont="1" applyFill="1" applyBorder="1" applyAlignment="1">
      <alignment horizontal="left" vertical="center" wrapText="1"/>
    </xf>
    <xf numFmtId="168" fontId="29" fillId="26" borderId="30" xfId="0" applyNumberFormat="1" applyFont="1" applyFill="1" applyBorder="1" applyAlignment="1">
      <alignment horizontal="center" vertical="center" wrapText="1"/>
    </xf>
    <xf numFmtId="0" fontId="26" fillId="24" borderId="0" xfId="0" applyFont="1" applyFill="1" applyBorder="1" applyAlignment="1">
      <alignment horizontal="left" vertical="center"/>
    </xf>
    <xf numFmtId="0" fontId="26" fillId="24" borderId="0" xfId="0" applyFont="1" applyFill="1" applyBorder="1" applyAlignment="1">
      <alignment horizontal="left" vertical="center" wrapText="1"/>
    </xf>
    <xf numFmtId="165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6" fillId="0" borderId="29" xfId="0" applyFont="1" applyFill="1" applyBorder="1" applyAlignment="1">
      <alignment horizontal="left" vertical="center" wrapText="1"/>
    </xf>
    <xf numFmtId="168" fontId="29" fillId="0" borderId="0" xfId="0" applyNumberFormat="1" applyFont="1" applyFill="1" applyBorder="1" applyAlignment="1">
      <alignment horizontal="center" vertical="center" wrapText="1"/>
    </xf>
    <xf numFmtId="167" fontId="29" fillId="0" borderId="22" xfId="0" applyNumberFormat="1" applyFont="1" applyFill="1" applyBorder="1" applyAlignment="1">
      <alignment horizontal="center" vertical="center" wrapText="1"/>
    </xf>
    <xf numFmtId="0" fontId="36" fillId="27" borderId="21" xfId="0" applyFont="1" applyFill="1" applyBorder="1" applyAlignment="1">
      <alignment horizontal="left" vertical="center" wrapText="1"/>
    </xf>
    <xf numFmtId="0" fontId="36" fillId="0" borderId="21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right" vertical="center" wrapText="1" indent="4"/>
    </xf>
    <xf numFmtId="0" fontId="21" fillId="0" borderId="27" xfId="43" applyFont="1" applyFill="1" applyBorder="1" applyAlignment="1">
      <alignment horizontal="left" vertical="center" wrapText="1"/>
    </xf>
    <xf numFmtId="4" fontId="20" fillId="0" borderId="28" xfId="43" applyNumberFormat="1" applyFont="1" applyFill="1" applyBorder="1" applyAlignment="1">
      <alignment horizontal="right" vertical="center" wrapText="1" indent="4"/>
    </xf>
    <xf numFmtId="0" fontId="25" fillId="24" borderId="0" xfId="0" applyFont="1" applyFill="1" applyBorder="1" applyAlignment="1" applyProtection="1">
      <alignment horizontal="left" vertical="top" wrapText="1"/>
    </xf>
    <xf numFmtId="0" fontId="37" fillId="27" borderId="22" xfId="0" quotePrefix="1" applyFont="1" applyFill="1" applyBorder="1" applyAlignment="1">
      <alignment horizontal="right" vertical="center" wrapText="1" indent="4"/>
    </xf>
    <xf numFmtId="4" fontId="20" fillId="27" borderId="26" xfId="43" quotePrefix="1" applyNumberFormat="1" applyFont="1" applyFill="1" applyBorder="1" applyAlignment="1">
      <alignment horizontal="right" vertical="center" wrapText="1" indent="4"/>
    </xf>
    <xf numFmtId="0" fontId="0" fillId="0" borderId="0" xfId="0" applyFill="1" applyBorder="1"/>
    <xf numFmtId="0" fontId="25" fillId="24" borderId="0" xfId="0" applyFont="1" applyFill="1" applyBorder="1" applyAlignment="1" applyProtection="1">
      <alignment horizontal="left" vertical="top" wrapText="1"/>
    </xf>
    <xf numFmtId="0" fontId="27" fillId="24" borderId="13" xfId="0" applyFont="1" applyFill="1" applyBorder="1" applyAlignment="1" applyProtection="1">
      <alignment horizontal="left" vertical="center"/>
      <protection locked="0"/>
    </xf>
    <xf numFmtId="0" fontId="27" fillId="24" borderId="10" xfId="0" applyFont="1" applyFill="1" applyBorder="1" applyAlignment="1" applyProtection="1">
      <alignment horizontal="left" vertical="center"/>
      <protection locked="0"/>
    </xf>
    <xf numFmtId="0" fontId="27" fillId="24" borderId="13" xfId="0" applyFont="1" applyFill="1" applyBorder="1" applyAlignment="1" applyProtection="1">
      <alignment horizontal="left"/>
      <protection locked="0"/>
    </xf>
    <xf numFmtId="0" fontId="27" fillId="24" borderId="10" xfId="0" applyFont="1" applyFill="1" applyBorder="1" applyAlignment="1" applyProtection="1">
      <alignment horizontal="left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25" fillId="24" borderId="0" xfId="0" applyFont="1" applyFill="1" applyBorder="1" applyAlignment="1" applyProtection="1">
      <alignment horizontal="left" vertical="top" wrapText="1"/>
    </xf>
    <xf numFmtId="0" fontId="35" fillId="25" borderId="23" xfId="43" applyFont="1" applyFill="1" applyBorder="1" applyAlignment="1">
      <alignment horizontal="left" vertical="center" wrapText="1"/>
    </xf>
  </cellXfs>
  <cellStyles count="44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 xr:uid="{00000000-0005-0000-0000-000022000000}"/>
    <cellStyle name="Standard 3" xfId="43" xr:uid="{00000000-0005-0000-0000-000023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5"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E6E6E6"/>
      <color rgb="FF125D86"/>
      <color rgb="FFFFFFFF"/>
      <color rgb="FF080808"/>
      <color rgb="FF333333"/>
      <color rgb="FF5EAD35"/>
      <color rgb="FF005F85"/>
      <color rgb="FF61B931"/>
      <color rgb="FF0B90D5"/>
      <color rgb="FF61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8743306179758E-2"/>
          <c:y val="7.5681101627010361E-2"/>
          <c:w val="0.85487623965124426"/>
          <c:h val="0.68568893812121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'2_Daten'!$B$10:$B$152</c:f>
              <c:numCache>
                <c:formatCode>General</c:formatCode>
                <c:ptCount val="143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cat>
          <c:val>
            <c:numRef>
              <c:f>'2_Daten'!$C$10:$C$153</c:f>
              <c:numCache>
                <c:formatCode>#,##0.0000</c:formatCode>
                <c:ptCount val="144"/>
                <c:pt idx="0">
                  <c:v>#N/A</c:v>
                </c:pt>
                <c:pt idx="1">
                  <c:v>693.41890000000001</c:v>
                </c:pt>
                <c:pt idx="2">
                  <c:v>926.78430000000003</c:v>
                </c:pt>
                <c:pt idx="3">
                  <c:v>687.25530000000003</c:v>
                </c:pt>
                <c:pt idx="4">
                  <c:v>732.23759999999993</c:v>
                </c:pt>
                <c:pt idx="5">
                  <c:v>718.45100000000002</c:v>
                </c:pt>
                <c:pt idx="6">
                  <c:v>722.65699999999993</c:v>
                </c:pt>
                <c:pt idx="7">
                  <c:v>601.77669999999989</c:v>
                </c:pt>
                <c:pt idx="8">
                  <c:v>766.21510000000001</c:v>
                </c:pt>
                <c:pt idx="9">
                  <c:v>751.26070000000016</c:v>
                </c:pt>
                <c:pt idx="10">
                  <c:v>744.5406999999999</c:v>
                </c:pt>
                <c:pt idx="11">
                  <c:v>760.27</c:v>
                </c:pt>
                <c:pt idx="12">
                  <c:v>647.15</c:v>
                </c:pt>
                <c:pt idx="13">
                  <c:v>675.73</c:v>
                </c:pt>
                <c:pt idx="14">
                  <c:v>795.19</c:v>
                </c:pt>
                <c:pt idx="15">
                  <c:v>765.12</c:v>
                </c:pt>
                <c:pt idx="16">
                  <c:v>779.11</c:v>
                </c:pt>
                <c:pt idx="17">
                  <c:v>762.96</c:v>
                </c:pt>
                <c:pt idx="18">
                  <c:v>748.54</c:v>
                </c:pt>
                <c:pt idx="19">
                  <c:v>733.05</c:v>
                </c:pt>
                <c:pt idx="20">
                  <c:v>769.5</c:v>
                </c:pt>
                <c:pt idx="21">
                  <c:v>756.6277</c:v>
                </c:pt>
                <c:pt idx="22">
                  <c:v>726.50459999999998</c:v>
                </c:pt>
                <c:pt idx="23">
                  <c:v>754.8664</c:v>
                </c:pt>
                <c:pt idx="24">
                  <c:v>638.82310000000007</c:v>
                </c:pt>
                <c:pt idx="25">
                  <c:v>811.35839999999985</c:v>
                </c:pt>
                <c:pt idx="26">
                  <c:v>787.01080000000013</c:v>
                </c:pt>
                <c:pt idx="27">
                  <c:v>688.67340000000002</c:v>
                </c:pt>
                <c:pt idx="28">
                  <c:v>668.6805999999998</c:v>
                </c:pt>
                <c:pt idx="29">
                  <c:v>773.5082000000001</c:v>
                </c:pt>
                <c:pt idx="30">
                  <c:v>837.10690000000011</c:v>
                </c:pt>
                <c:pt idx="31">
                  <c:v>556.81290000000001</c:v>
                </c:pt>
                <c:pt idx="32">
                  <c:v>841.23030000000006</c:v>
                </c:pt>
                <c:pt idx="33">
                  <c:v>745.60749999999996</c:v>
                </c:pt>
                <c:pt idx="34">
                  <c:v>823.25930000000005</c:v>
                </c:pt>
                <c:pt idx="35">
                  <c:v>782.52289999999994</c:v>
                </c:pt>
                <c:pt idx="36">
                  <c:v>832.22649999999987</c:v>
                </c:pt>
                <c:pt idx="37">
                  <c:v>698.00729999999999</c:v>
                </c:pt>
                <c:pt idx="38">
                  <c:v>747.23509999999987</c:v>
                </c:pt>
                <c:pt idx="39">
                  <c:v>730.08230000000003</c:v>
                </c:pt>
                <c:pt idx="40">
                  <c:v>677.28809999999999</c:v>
                </c:pt>
                <c:pt idx="41">
                  <c:v>578.2124</c:v>
                </c:pt>
                <c:pt idx="42">
                  <c:v>893.98029999999994</c:v>
                </c:pt>
                <c:pt idx="43">
                  <c:v>789.84810000000004</c:v>
                </c:pt>
                <c:pt idx="44">
                  <c:v>788.61760000000004</c:v>
                </c:pt>
                <c:pt idx="45">
                  <c:v>788.01080000000002</c:v>
                </c:pt>
                <c:pt idx="46">
                  <c:v>884.92150000000004</c:v>
                </c:pt>
                <c:pt idx="47">
                  <c:v>868.33310000000006</c:v>
                </c:pt>
                <c:pt idx="48">
                  <c:v>753.82319999999982</c:v>
                </c:pt>
                <c:pt idx="49">
                  <c:v>591.29030000000012</c:v>
                </c:pt>
                <c:pt idx="50">
                  <c:v>845.34710000000007</c:v>
                </c:pt>
                <c:pt idx="51">
                  <c:v>841.51580000000013</c:v>
                </c:pt>
                <c:pt idx="52">
                  <c:v>735.67279999999994</c:v>
                </c:pt>
                <c:pt idx="53">
                  <c:v>656.25109999999984</c:v>
                </c:pt>
                <c:pt idx="54">
                  <c:v>615.16200000000003</c:v>
                </c:pt>
                <c:pt idx="55">
                  <c:v>811.29329999999993</c:v>
                </c:pt>
                <c:pt idx="56">
                  <c:v>825.9652000000001</c:v>
                </c:pt>
                <c:pt idx="57">
                  <c:v>789.70100000000014</c:v>
                </c:pt>
                <c:pt idx="58">
                  <c:v>741.07989999999995</c:v>
                </c:pt>
                <c:pt idx="59">
                  <c:v>916.32269999999994</c:v>
                </c:pt>
                <c:pt idx="60">
                  <c:v>847.32369999999992</c:v>
                </c:pt>
                <c:pt idx="61">
                  <c:v>866.02110000000016</c:v>
                </c:pt>
                <c:pt idx="62">
                  <c:v>667.64449999999999</c:v>
                </c:pt>
                <c:pt idx="63">
                  <c:v>620.0702</c:v>
                </c:pt>
                <c:pt idx="64">
                  <c:v>852.3433</c:v>
                </c:pt>
                <c:pt idx="65">
                  <c:v>772.61609999999996</c:v>
                </c:pt>
                <c:pt idx="66">
                  <c:v>766.83500000000004</c:v>
                </c:pt>
                <c:pt idx="67">
                  <c:v>688.82910000000004</c:v>
                </c:pt>
                <c:pt idx="68">
                  <c:v>756.28610000000003</c:v>
                </c:pt>
                <c:pt idx="69">
                  <c:v>656.18799999999999</c:v>
                </c:pt>
                <c:pt idx="70">
                  <c:v>829.38330000000008</c:v>
                </c:pt>
                <c:pt idx="71">
                  <c:v>751.41899999999987</c:v>
                </c:pt>
                <c:pt idx="72">
                  <c:v>830.99959999999999</c:v>
                </c:pt>
                <c:pt idx="73">
                  <c:v>591.77020000000005</c:v>
                </c:pt>
                <c:pt idx="74">
                  <c:v>877.11150000000009</c:v>
                </c:pt>
                <c:pt idx="75">
                  <c:v>783.6552999999999</c:v>
                </c:pt>
                <c:pt idx="76">
                  <c:v>844.13049999999987</c:v>
                </c:pt>
                <c:pt idx="77">
                  <c:v>783.70289999999989</c:v>
                </c:pt>
                <c:pt idx="78">
                  <c:v>876.10880000000009</c:v>
                </c:pt>
                <c:pt idx="79">
                  <c:v>551.63080000000002</c:v>
                </c:pt>
                <c:pt idx="80">
                  <c:v>848.89019999999994</c:v>
                </c:pt>
                <c:pt idx="81">
                  <c:v>862.10680000000002</c:v>
                </c:pt>
                <c:pt idx="82">
                  <c:v>701.2222999999999</c:v>
                </c:pt>
                <c:pt idx="83">
                  <c:v>658.85469999999987</c:v>
                </c:pt>
                <c:pt idx="84">
                  <c:v>631.20309999999995</c:v>
                </c:pt>
                <c:pt idx="85">
                  <c:v>989.37920000000008</c:v>
                </c:pt>
                <c:pt idx="86">
                  <c:v>965.20909999999992</c:v>
                </c:pt>
                <c:pt idx="87">
                  <c:v>836.8066</c:v>
                </c:pt>
                <c:pt idx="88">
                  <c:v>842.40559999999982</c:v>
                </c:pt>
                <c:pt idx="89">
                  <c:v>724.57980000000009</c:v>
                </c:pt>
                <c:pt idx="90">
                  <c:v>913.32050000000004</c:v>
                </c:pt>
                <c:pt idx="91">
                  <c:v>601.30389999999989</c:v>
                </c:pt>
                <c:pt idx="92">
                  <c:v>659.98860000000002</c:v>
                </c:pt>
                <c:pt idx="93">
                  <c:v>702.29449999999997</c:v>
                </c:pt>
                <c:pt idx="94">
                  <c:v>885.47529999999995</c:v>
                </c:pt>
                <c:pt idx="95">
                  <c:v>659.44869999999992</c:v>
                </c:pt>
                <c:pt idx="96">
                  <c:v>592.17270000000008</c:v>
                </c:pt>
                <c:pt idx="97">
                  <c:v>825.42150000000004</c:v>
                </c:pt>
                <c:pt idx="98">
                  <c:v>802.33519999999987</c:v>
                </c:pt>
                <c:pt idx="99">
                  <c:v>828.03</c:v>
                </c:pt>
                <c:pt idx="100">
                  <c:v>840.02659999999992</c:v>
                </c:pt>
                <c:pt idx="101">
                  <c:v>995.54459999999995</c:v>
                </c:pt>
                <c:pt idx="102">
                  <c:v>705.59190000000001</c:v>
                </c:pt>
                <c:pt idx="103">
                  <c:v>785.11029999999994</c:v>
                </c:pt>
                <c:pt idx="104">
                  <c:v>825.82129999999995</c:v>
                </c:pt>
                <c:pt idx="105">
                  <c:v>733.6860999999999</c:v>
                </c:pt>
                <c:pt idx="106">
                  <c:v>865.46329999999989</c:v>
                </c:pt>
                <c:pt idx="107">
                  <c:v>884.68219999999997</c:v>
                </c:pt>
                <c:pt idx="108">
                  <c:v>872.20580000000007</c:v>
                </c:pt>
                <c:pt idx="109">
                  <c:v>688.39260000000002</c:v>
                </c:pt>
                <c:pt idx="110">
                  <c:v>791.66499999999996</c:v>
                </c:pt>
                <c:pt idx="111">
                  <c:v>644.57039999999995</c:v>
                </c:pt>
                <c:pt idx="112">
                  <c:v>796.4393</c:v>
                </c:pt>
                <c:pt idx="113">
                  <c:v>885.77239999999983</c:v>
                </c:pt>
                <c:pt idx="114">
                  <c:v>891.00360000000001</c:v>
                </c:pt>
                <c:pt idx="115">
                  <c:v>877.64819999999997</c:v>
                </c:pt>
                <c:pt idx="116">
                  <c:v>683.78420000000006</c:v>
                </c:pt>
                <c:pt idx="117">
                  <c:v>714.18889999999999</c:v>
                </c:pt>
                <c:pt idx="118">
                  <c:v>919.64</c:v>
                </c:pt>
                <c:pt idx="119">
                  <c:v>837.7</c:v>
                </c:pt>
                <c:pt idx="120">
                  <c:v>821.34509999999989</c:v>
                </c:pt>
                <c:pt idx="121">
                  <c:v>928.74080000000004</c:v>
                </c:pt>
                <c:pt idx="122">
                  <c:v>1018.0962999999998</c:v>
                </c:pt>
                <c:pt idx="123">
                  <c:v>608.14859999999987</c:v>
                </c:pt>
                <c:pt idx="124">
                  <c:v>811.88700000000006</c:v>
                </c:pt>
                <c:pt idx="125">
                  <c:v>785.12110000000007</c:v>
                </c:pt>
                <c:pt idx="126">
                  <c:v>750.0222</c:v>
                </c:pt>
                <c:pt idx="127">
                  <c:v>940.8</c:v>
                </c:pt>
                <c:pt idx="128">
                  <c:v>778.31399999999996</c:v>
                </c:pt>
                <c:pt idx="129">
                  <c:v>812.68779999999992</c:v>
                </c:pt>
                <c:pt idx="130">
                  <c:v>868.46410000000003</c:v>
                </c:pt>
                <c:pt idx="131">
                  <c:v>732.92129999999997</c:v>
                </c:pt>
                <c:pt idx="132">
                  <c:v>767.45</c:v>
                </c:pt>
                <c:pt idx="133">
                  <c:v>778.69</c:v>
                </c:pt>
                <c:pt idx="134">
                  <c:v>727.1</c:v>
                </c:pt>
                <c:pt idx="135">
                  <c:v>701.3</c:v>
                </c:pt>
                <c:pt idx="136">
                  <c:v>733.1</c:v>
                </c:pt>
                <c:pt idx="137">
                  <c:v>858.7</c:v>
                </c:pt>
                <c:pt idx="138">
                  <c:v>586.29999999999995</c:v>
                </c:pt>
                <c:pt idx="139">
                  <c:v>735</c:v>
                </c:pt>
                <c:pt idx="140">
                  <c:v>704.9</c:v>
                </c:pt>
                <c:pt idx="141">
                  <c:v>801.1</c:v>
                </c:pt>
                <c:pt idx="142">
                  <c:v>669.1</c:v>
                </c:pt>
                <c:pt idx="143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9-476B-9863-98F2FCC2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41728"/>
        <c:axId val="157243648"/>
      </c:barChart>
      <c:lineChart>
        <c:grouping val="standard"/>
        <c:varyColors val="0"/>
        <c:ser>
          <c:idx val="1"/>
          <c:order val="1"/>
          <c:tx>
            <c:strRef>
              <c:f>'2_Daten'!$D$9</c:f>
              <c:strCache>
                <c:ptCount val="1"/>
                <c:pt idx="0">
                  <c:v>Mittelwert 1881-1900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'2_Daten'!$B$10:$B$153</c:f>
              <c:numCache>
                <c:formatCode>General</c:formatCode>
                <c:ptCount val="14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  <c:pt idx="143">
                  <c:v>2023</c:v>
                </c:pt>
              </c:numCache>
            </c:numRef>
          </c:cat>
          <c:val>
            <c:numRef>
              <c:f>'2_Daten'!$D$10:$D$153</c:f>
              <c:numCache>
                <c:formatCode>#,##0.000000000</c:formatCode>
                <c:ptCount val="144"/>
                <c:pt idx="0">
                  <c:v>740.81258000000003</c:v>
                </c:pt>
                <c:pt idx="1">
                  <c:v>740.81258000000003</c:v>
                </c:pt>
                <c:pt idx="2">
                  <c:v>740.81258000000003</c:v>
                </c:pt>
                <c:pt idx="3">
                  <c:v>740.81258000000003</c:v>
                </c:pt>
                <c:pt idx="4">
                  <c:v>740.81258000000003</c:v>
                </c:pt>
                <c:pt idx="5">
                  <c:v>740.81258000000003</c:v>
                </c:pt>
                <c:pt idx="6">
                  <c:v>740.81258000000003</c:v>
                </c:pt>
                <c:pt idx="7">
                  <c:v>740.81258000000003</c:v>
                </c:pt>
                <c:pt idx="8">
                  <c:v>740.81258000000003</c:v>
                </c:pt>
                <c:pt idx="9">
                  <c:v>740.81258000000003</c:v>
                </c:pt>
                <c:pt idx="10">
                  <c:v>740.81258000000003</c:v>
                </c:pt>
                <c:pt idx="11">
                  <c:v>740.81258000000003</c:v>
                </c:pt>
                <c:pt idx="12">
                  <c:v>740.81258000000003</c:v>
                </c:pt>
                <c:pt idx="13">
                  <c:v>740.81258000000003</c:v>
                </c:pt>
                <c:pt idx="14">
                  <c:v>740.81258000000003</c:v>
                </c:pt>
                <c:pt idx="15">
                  <c:v>740.81258000000003</c:v>
                </c:pt>
                <c:pt idx="16">
                  <c:v>740.81258000000003</c:v>
                </c:pt>
                <c:pt idx="17">
                  <c:v>740.81258000000003</c:v>
                </c:pt>
                <c:pt idx="18">
                  <c:v>740.81258000000003</c:v>
                </c:pt>
                <c:pt idx="19">
                  <c:v>740.81258000000003</c:v>
                </c:pt>
                <c:pt idx="20">
                  <c:v>740.81258000000003</c:v>
                </c:pt>
                <c:pt idx="21">
                  <c:v>740.81258000000003</c:v>
                </c:pt>
                <c:pt idx="22">
                  <c:v>740.81258000000003</c:v>
                </c:pt>
                <c:pt idx="23">
                  <c:v>740.81258000000003</c:v>
                </c:pt>
                <c:pt idx="24">
                  <c:v>740.81258000000003</c:v>
                </c:pt>
                <c:pt idx="25">
                  <c:v>740.81258000000003</c:v>
                </c:pt>
                <c:pt idx="26">
                  <c:v>740.81258000000003</c:v>
                </c:pt>
                <c:pt idx="27">
                  <c:v>740.81258000000003</c:v>
                </c:pt>
                <c:pt idx="28">
                  <c:v>740.81258000000003</c:v>
                </c:pt>
                <c:pt idx="29">
                  <c:v>740.81258000000003</c:v>
                </c:pt>
                <c:pt idx="30">
                  <c:v>740.81258000000003</c:v>
                </c:pt>
                <c:pt idx="31">
                  <c:v>740.81258000000003</c:v>
                </c:pt>
                <c:pt idx="32">
                  <c:v>740.81258000000003</c:v>
                </c:pt>
                <c:pt idx="33">
                  <c:v>740.81258000000003</c:v>
                </c:pt>
                <c:pt idx="34">
                  <c:v>740.81258000000003</c:v>
                </c:pt>
                <c:pt idx="35">
                  <c:v>740.81258000000003</c:v>
                </c:pt>
                <c:pt idx="36">
                  <c:v>740.81258000000003</c:v>
                </c:pt>
                <c:pt idx="37">
                  <c:v>740.81258000000003</c:v>
                </c:pt>
                <c:pt idx="38">
                  <c:v>740.81258000000003</c:v>
                </c:pt>
                <c:pt idx="39">
                  <c:v>740.81258000000003</c:v>
                </c:pt>
                <c:pt idx="40">
                  <c:v>740.81258000000003</c:v>
                </c:pt>
                <c:pt idx="41">
                  <c:v>740.81258000000003</c:v>
                </c:pt>
                <c:pt idx="42">
                  <c:v>740.81258000000003</c:v>
                </c:pt>
                <c:pt idx="43">
                  <c:v>740.81258000000003</c:v>
                </c:pt>
                <c:pt idx="44">
                  <c:v>740.81258000000003</c:v>
                </c:pt>
                <c:pt idx="45">
                  <c:v>740.81258000000003</c:v>
                </c:pt>
                <c:pt idx="46">
                  <c:v>740.81258000000003</c:v>
                </c:pt>
                <c:pt idx="47">
                  <c:v>740.81258000000003</c:v>
                </c:pt>
                <c:pt idx="48">
                  <c:v>740.81258000000003</c:v>
                </c:pt>
                <c:pt idx="49">
                  <c:v>740.81258000000003</c:v>
                </c:pt>
                <c:pt idx="50">
                  <c:v>740.81258000000003</c:v>
                </c:pt>
                <c:pt idx="51">
                  <c:v>740.81258000000003</c:v>
                </c:pt>
                <c:pt idx="52">
                  <c:v>740.81258000000003</c:v>
                </c:pt>
                <c:pt idx="53">
                  <c:v>740.81258000000003</c:v>
                </c:pt>
                <c:pt idx="54">
                  <c:v>740.81258000000003</c:v>
                </c:pt>
                <c:pt idx="55">
                  <c:v>740.81258000000003</c:v>
                </c:pt>
                <c:pt idx="56">
                  <c:v>740.81258000000003</c:v>
                </c:pt>
                <c:pt idx="57">
                  <c:v>740.81258000000003</c:v>
                </c:pt>
                <c:pt idx="58">
                  <c:v>740.81258000000003</c:v>
                </c:pt>
                <c:pt idx="59">
                  <c:v>740.81258000000003</c:v>
                </c:pt>
                <c:pt idx="60">
                  <c:v>740.81258000000003</c:v>
                </c:pt>
                <c:pt idx="61">
                  <c:v>740.81258000000003</c:v>
                </c:pt>
                <c:pt idx="62">
                  <c:v>740.81258000000003</c:v>
                </c:pt>
                <c:pt idx="63">
                  <c:v>740.81258000000003</c:v>
                </c:pt>
                <c:pt idx="64">
                  <c:v>740.81258000000003</c:v>
                </c:pt>
                <c:pt idx="65">
                  <c:v>740.81258000000003</c:v>
                </c:pt>
                <c:pt idx="66">
                  <c:v>740.81258000000003</c:v>
                </c:pt>
                <c:pt idx="67">
                  <c:v>740.81258000000003</c:v>
                </c:pt>
                <c:pt idx="68">
                  <c:v>740.81258000000003</c:v>
                </c:pt>
                <c:pt idx="69">
                  <c:v>740.81258000000003</c:v>
                </c:pt>
                <c:pt idx="70">
                  <c:v>740.81258000000003</c:v>
                </c:pt>
                <c:pt idx="71">
                  <c:v>740.81258000000003</c:v>
                </c:pt>
                <c:pt idx="72">
                  <c:v>740.81258000000003</c:v>
                </c:pt>
                <c:pt idx="73">
                  <c:v>740.81258000000003</c:v>
                </c:pt>
                <c:pt idx="74">
                  <c:v>740.81258000000003</c:v>
                </c:pt>
                <c:pt idx="75">
                  <c:v>740.81258000000003</c:v>
                </c:pt>
                <c:pt idx="76">
                  <c:v>740.81258000000003</c:v>
                </c:pt>
                <c:pt idx="77">
                  <c:v>740.81258000000003</c:v>
                </c:pt>
                <c:pt idx="78">
                  <c:v>740.81258000000003</c:v>
                </c:pt>
                <c:pt idx="79">
                  <c:v>740.81258000000003</c:v>
                </c:pt>
                <c:pt idx="80">
                  <c:v>740.81258000000003</c:v>
                </c:pt>
                <c:pt idx="81">
                  <c:v>740.81258000000003</c:v>
                </c:pt>
                <c:pt idx="82">
                  <c:v>740.81258000000003</c:v>
                </c:pt>
                <c:pt idx="83">
                  <c:v>740.81258000000003</c:v>
                </c:pt>
                <c:pt idx="84">
                  <c:v>740.81258000000003</c:v>
                </c:pt>
                <c:pt idx="85">
                  <c:v>740.81258000000003</c:v>
                </c:pt>
                <c:pt idx="86">
                  <c:v>740.81258000000003</c:v>
                </c:pt>
                <c:pt idx="87">
                  <c:v>740.81258000000003</c:v>
                </c:pt>
                <c:pt idx="88">
                  <c:v>740.81258000000003</c:v>
                </c:pt>
                <c:pt idx="89">
                  <c:v>740.81258000000003</c:v>
                </c:pt>
                <c:pt idx="90">
                  <c:v>740.81258000000003</c:v>
                </c:pt>
                <c:pt idx="91">
                  <c:v>740.81258000000003</c:v>
                </c:pt>
                <c:pt idx="92">
                  <c:v>740.81258000000003</c:v>
                </c:pt>
                <c:pt idx="93">
                  <c:v>740.81258000000003</c:v>
                </c:pt>
                <c:pt idx="94">
                  <c:v>740.81258000000003</c:v>
                </c:pt>
                <c:pt idx="95">
                  <c:v>740.81258000000003</c:v>
                </c:pt>
                <c:pt idx="96">
                  <c:v>740.81258000000003</c:v>
                </c:pt>
                <c:pt idx="97">
                  <c:v>740.81258000000003</c:v>
                </c:pt>
                <c:pt idx="98">
                  <c:v>740.81258000000003</c:v>
                </c:pt>
                <c:pt idx="99">
                  <c:v>740.81258000000003</c:v>
                </c:pt>
                <c:pt idx="100">
                  <c:v>740.81258000000003</c:v>
                </c:pt>
                <c:pt idx="101">
                  <c:v>740.81258000000003</c:v>
                </c:pt>
                <c:pt idx="102">
                  <c:v>740.81258000000003</c:v>
                </c:pt>
                <c:pt idx="103">
                  <c:v>740.81258000000003</c:v>
                </c:pt>
                <c:pt idx="104">
                  <c:v>740.81258000000003</c:v>
                </c:pt>
                <c:pt idx="105">
                  <c:v>740.81258000000003</c:v>
                </c:pt>
                <c:pt idx="106">
                  <c:v>740.81258000000003</c:v>
                </c:pt>
                <c:pt idx="107">
                  <c:v>740.81258000000003</c:v>
                </c:pt>
                <c:pt idx="108">
                  <c:v>740.81258000000003</c:v>
                </c:pt>
                <c:pt idx="109">
                  <c:v>740.81258000000003</c:v>
                </c:pt>
                <c:pt idx="110">
                  <c:v>740.81258000000003</c:v>
                </c:pt>
                <c:pt idx="111">
                  <c:v>740.81258000000003</c:v>
                </c:pt>
                <c:pt idx="112">
                  <c:v>740.81258000000003</c:v>
                </c:pt>
                <c:pt idx="113">
                  <c:v>740.81258000000003</c:v>
                </c:pt>
                <c:pt idx="114">
                  <c:v>740.81258000000003</c:v>
                </c:pt>
                <c:pt idx="115">
                  <c:v>740.81258000000003</c:v>
                </c:pt>
                <c:pt idx="116">
                  <c:v>740.81258000000003</c:v>
                </c:pt>
                <c:pt idx="117">
                  <c:v>740.81258000000003</c:v>
                </c:pt>
                <c:pt idx="118">
                  <c:v>740.81258000000003</c:v>
                </c:pt>
                <c:pt idx="119">
                  <c:v>740.81258000000003</c:v>
                </c:pt>
                <c:pt idx="120">
                  <c:v>740.81258000000003</c:v>
                </c:pt>
                <c:pt idx="121">
                  <c:v>740.81258000000003</c:v>
                </c:pt>
                <c:pt idx="122">
                  <c:v>740.81258000000003</c:v>
                </c:pt>
                <c:pt idx="123">
                  <c:v>740.81258000000003</c:v>
                </c:pt>
                <c:pt idx="124">
                  <c:v>740.81258000000003</c:v>
                </c:pt>
                <c:pt idx="125">
                  <c:v>740.81258000000003</c:v>
                </c:pt>
                <c:pt idx="126">
                  <c:v>740.81258000000003</c:v>
                </c:pt>
                <c:pt idx="127">
                  <c:v>740.81258000000003</c:v>
                </c:pt>
                <c:pt idx="128">
                  <c:v>740.81258000000003</c:v>
                </c:pt>
                <c:pt idx="129">
                  <c:v>740.81258000000003</c:v>
                </c:pt>
                <c:pt idx="130">
                  <c:v>740.81258000000003</c:v>
                </c:pt>
                <c:pt idx="131">
                  <c:v>740.81258000000003</c:v>
                </c:pt>
                <c:pt idx="132">
                  <c:v>740.81258000000003</c:v>
                </c:pt>
                <c:pt idx="133">
                  <c:v>740.81258000000003</c:v>
                </c:pt>
                <c:pt idx="134">
                  <c:v>740.81258000000003</c:v>
                </c:pt>
                <c:pt idx="135">
                  <c:v>740.81258000000003</c:v>
                </c:pt>
                <c:pt idx="136">
                  <c:v>740.81258000000003</c:v>
                </c:pt>
                <c:pt idx="137">
                  <c:v>740.81258000000003</c:v>
                </c:pt>
                <c:pt idx="138">
                  <c:v>740.81258000000003</c:v>
                </c:pt>
                <c:pt idx="139">
                  <c:v>740.81258000000003</c:v>
                </c:pt>
                <c:pt idx="140">
                  <c:v>740.81258000000003</c:v>
                </c:pt>
                <c:pt idx="141">
                  <c:v>740.81258000000003</c:v>
                </c:pt>
                <c:pt idx="142">
                  <c:v>740.81258000000003</c:v>
                </c:pt>
                <c:pt idx="143">
                  <c:v>740.81258000000003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9-476B-9863-98F2FCC2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41728"/>
        <c:axId val="157243648"/>
      </c:lineChart>
      <c:catAx>
        <c:axId val="157241728"/>
        <c:scaling>
          <c:orientation val="minMax"/>
        </c:scaling>
        <c:delete val="0"/>
        <c:axPos val="b"/>
        <c:title>
          <c:tx>
            <c:strRef>
              <c:f>'2_Daten'!$B$6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15724364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57243648"/>
        <c:scaling>
          <c:orientation val="minMax"/>
          <c:max val="1200"/>
          <c:min val="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'2_Daten'!$B$5</c:f>
              <c:strCache>
                <c:ptCount val="1"/>
                <c:pt idx="0">
                  <c:v>Millimeter</c:v>
                </c:pt>
              </c:strCache>
            </c:strRef>
          </c:tx>
          <c:layout>
            <c:manualLayout>
              <c:xMode val="edge"/>
              <c:yMode val="edge"/>
              <c:x val="8.3525201931121562E-2"/>
              <c:y val="1.0864944632746447E-2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157241728"/>
        <c:crosses val="autoZero"/>
        <c:crossBetween val="midCat"/>
        <c:majorUnit val="200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5.4801893373303802E-2"/>
          <c:y val="0.87968492145462895"/>
          <c:w val="0.87924509620871283"/>
          <c:h val="3.878890395057289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073" footer="0.3149606299212607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27333607800758E-2"/>
          <c:y val="7.3038073038073067E-2"/>
          <c:w val="0.87408625834197529"/>
          <c:h val="0.68571106416774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'4_Daten'!$B$10:$B$152</c:f>
              <c:numCache>
                <c:formatCode>General</c:formatCode>
                <c:ptCount val="143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cat>
          <c:val>
            <c:numRef>
              <c:f>'4_Daten'!$C$10:$C$153</c:f>
              <c:numCache>
                <c:formatCode>#,##0.000</c:formatCode>
                <c:ptCount val="144"/>
                <c:pt idx="0" formatCode="#,##0.0000">
                  <c:v>#N/A</c:v>
                </c:pt>
                <c:pt idx="1">
                  <c:v>163.94200000000001</c:v>
                </c:pt>
                <c:pt idx="2">
                  <c:v>149.2801</c:v>
                </c:pt>
                <c:pt idx="3">
                  <c:v>104.93219999999999</c:v>
                </c:pt>
                <c:pt idx="4">
                  <c:v>121.47329999999999</c:v>
                </c:pt>
                <c:pt idx="5">
                  <c:v>168.53</c:v>
                </c:pt>
                <c:pt idx="6">
                  <c:v>154.35730000000001</c:v>
                </c:pt>
                <c:pt idx="7">
                  <c:v>192.79179999999999</c:v>
                </c:pt>
                <c:pt idx="8">
                  <c:v>187.11279999999999</c:v>
                </c:pt>
                <c:pt idx="9">
                  <c:v>177.70400000000001</c:v>
                </c:pt>
                <c:pt idx="10">
                  <c:v>156.8854</c:v>
                </c:pt>
                <c:pt idx="11">
                  <c:v>177.03</c:v>
                </c:pt>
                <c:pt idx="12">
                  <c:v>113.87</c:v>
                </c:pt>
                <c:pt idx="13">
                  <c:v>85.27</c:v>
                </c:pt>
                <c:pt idx="14">
                  <c:v>143.94</c:v>
                </c:pt>
                <c:pt idx="15">
                  <c:v>181.08</c:v>
                </c:pt>
                <c:pt idx="16">
                  <c:v>199.59</c:v>
                </c:pt>
                <c:pt idx="17">
                  <c:v>215.42</c:v>
                </c:pt>
                <c:pt idx="18">
                  <c:v>232.77</c:v>
                </c:pt>
                <c:pt idx="19">
                  <c:v>203.82</c:v>
                </c:pt>
                <c:pt idx="20">
                  <c:v>141.24</c:v>
                </c:pt>
                <c:pt idx="21">
                  <c:v>166.84879999999998</c:v>
                </c:pt>
                <c:pt idx="22">
                  <c:v>197.52049999999997</c:v>
                </c:pt>
                <c:pt idx="23">
                  <c:v>165.91809999999998</c:v>
                </c:pt>
                <c:pt idx="24">
                  <c:v>158.18340000000001</c:v>
                </c:pt>
                <c:pt idx="25">
                  <c:v>172.85719999999998</c:v>
                </c:pt>
                <c:pt idx="26">
                  <c:v>201.6797</c:v>
                </c:pt>
                <c:pt idx="27">
                  <c:v>151.9229</c:v>
                </c:pt>
                <c:pt idx="28">
                  <c:v>203.6455</c:v>
                </c:pt>
                <c:pt idx="29">
                  <c:v>130.96129999999999</c:v>
                </c:pt>
                <c:pt idx="30">
                  <c:v>136.19990000000001</c:v>
                </c:pt>
                <c:pt idx="31">
                  <c:v>127.6773</c:v>
                </c:pt>
                <c:pt idx="32">
                  <c:v>173.44490000000002</c:v>
                </c:pt>
                <c:pt idx="33">
                  <c:v>157.47749999999999</c:v>
                </c:pt>
                <c:pt idx="34">
                  <c:v>249.06540000000001</c:v>
                </c:pt>
                <c:pt idx="35">
                  <c:v>175.7567</c:v>
                </c:pt>
                <c:pt idx="36">
                  <c:v>164.27799999999999</c:v>
                </c:pt>
                <c:pt idx="37">
                  <c:v>146.61609999999999</c:v>
                </c:pt>
                <c:pt idx="38">
                  <c:v>116.392</c:v>
                </c:pt>
                <c:pt idx="39">
                  <c:v>153.85489999999999</c:v>
                </c:pt>
                <c:pt idx="40">
                  <c:v>176.88030000000001</c:v>
                </c:pt>
                <c:pt idx="41">
                  <c:v>109.7253</c:v>
                </c:pt>
                <c:pt idx="42">
                  <c:v>185.7244</c:v>
                </c:pt>
                <c:pt idx="43">
                  <c:v>166.8108</c:v>
                </c:pt>
                <c:pt idx="44">
                  <c:v>202.12950000000001</c:v>
                </c:pt>
                <c:pt idx="45">
                  <c:v>158.54920000000001</c:v>
                </c:pt>
                <c:pt idx="46">
                  <c:v>171.86919999999998</c:v>
                </c:pt>
                <c:pt idx="47">
                  <c:v>205.876</c:v>
                </c:pt>
                <c:pt idx="48">
                  <c:v>152.30029999999999</c:v>
                </c:pt>
                <c:pt idx="49">
                  <c:v>103.7466</c:v>
                </c:pt>
                <c:pt idx="50">
                  <c:v>201.50409999999999</c:v>
                </c:pt>
                <c:pt idx="51">
                  <c:v>166.62650000000002</c:v>
                </c:pt>
                <c:pt idx="52">
                  <c:v>191.3639</c:v>
                </c:pt>
                <c:pt idx="53">
                  <c:v>152.6919</c:v>
                </c:pt>
                <c:pt idx="54">
                  <c:v>109.28880000000001</c:v>
                </c:pt>
                <c:pt idx="55">
                  <c:v>195.66130000000001</c:v>
                </c:pt>
                <c:pt idx="56">
                  <c:v>166.76830000000001</c:v>
                </c:pt>
                <c:pt idx="57">
                  <c:v>206.72239999999999</c:v>
                </c:pt>
                <c:pt idx="58">
                  <c:v>134.81829999999999</c:v>
                </c:pt>
                <c:pt idx="59">
                  <c:v>210.17489999999998</c:v>
                </c:pt>
                <c:pt idx="60">
                  <c:v>199.67520000000002</c:v>
                </c:pt>
                <c:pt idx="61">
                  <c:v>186.1413</c:v>
                </c:pt>
                <c:pt idx="62">
                  <c:v>139.4786</c:v>
                </c:pt>
                <c:pt idx="63">
                  <c:v>129.83019999999999</c:v>
                </c:pt>
                <c:pt idx="64">
                  <c:v>146.62479999999999</c:v>
                </c:pt>
                <c:pt idx="65">
                  <c:v>167.3057</c:v>
                </c:pt>
                <c:pt idx="66">
                  <c:v>127.01300000000001</c:v>
                </c:pt>
                <c:pt idx="67">
                  <c:v>172.66059999999999</c:v>
                </c:pt>
                <c:pt idx="68">
                  <c:v>129.4331</c:v>
                </c:pt>
                <c:pt idx="69">
                  <c:v>203.12</c:v>
                </c:pt>
                <c:pt idx="70">
                  <c:v>177.2158</c:v>
                </c:pt>
                <c:pt idx="71">
                  <c:v>176.8802</c:v>
                </c:pt>
                <c:pt idx="72">
                  <c:v>163.2157</c:v>
                </c:pt>
                <c:pt idx="73">
                  <c:v>118.6951</c:v>
                </c:pt>
                <c:pt idx="74">
                  <c:v>136.98820000000001</c:v>
                </c:pt>
                <c:pt idx="75">
                  <c:v>155.74950000000001</c:v>
                </c:pt>
                <c:pt idx="76">
                  <c:v>164.21549999999999</c:v>
                </c:pt>
                <c:pt idx="77">
                  <c:v>138.04859999999999</c:v>
                </c:pt>
                <c:pt idx="78">
                  <c:v>175.78899999999999</c:v>
                </c:pt>
                <c:pt idx="79">
                  <c:v>132.74349999999998</c:v>
                </c:pt>
                <c:pt idx="80">
                  <c:v>141.77160000000001</c:v>
                </c:pt>
                <c:pt idx="81">
                  <c:v>228.21270000000001</c:v>
                </c:pt>
                <c:pt idx="82">
                  <c:v>189.0179</c:v>
                </c:pt>
                <c:pt idx="83">
                  <c:v>145.6865</c:v>
                </c:pt>
                <c:pt idx="84">
                  <c:v>163.9931</c:v>
                </c:pt>
                <c:pt idx="85">
                  <c:v>257.80179999999996</c:v>
                </c:pt>
                <c:pt idx="86">
                  <c:v>215.35130000000004</c:v>
                </c:pt>
                <c:pt idx="87">
                  <c:v>207.4658</c:v>
                </c:pt>
                <c:pt idx="88">
                  <c:v>167.65069999999997</c:v>
                </c:pt>
                <c:pt idx="89">
                  <c:v>199.55170000000001</c:v>
                </c:pt>
                <c:pt idx="90">
                  <c:v>239.0641</c:v>
                </c:pt>
                <c:pt idx="91">
                  <c:v>130.85140000000001</c:v>
                </c:pt>
                <c:pt idx="92">
                  <c:v>197.8186</c:v>
                </c:pt>
                <c:pt idx="93">
                  <c:v>157.65980000000002</c:v>
                </c:pt>
                <c:pt idx="94">
                  <c:v>124.42580000000001</c:v>
                </c:pt>
                <c:pt idx="95">
                  <c:v>167.39189999999999</c:v>
                </c:pt>
                <c:pt idx="96">
                  <c:v>104.54810000000001</c:v>
                </c:pt>
                <c:pt idx="97">
                  <c:v>165.46979999999999</c:v>
                </c:pt>
                <c:pt idx="98">
                  <c:v>203.12549999999999</c:v>
                </c:pt>
                <c:pt idx="99">
                  <c:v>223.80619999999999</c:v>
                </c:pt>
                <c:pt idx="100">
                  <c:v>170.22470000000001</c:v>
                </c:pt>
                <c:pt idx="101">
                  <c:v>217.10149999999999</c:v>
                </c:pt>
                <c:pt idx="102">
                  <c:v>154.73249999999999</c:v>
                </c:pt>
                <c:pt idx="103">
                  <c:v>278.93</c:v>
                </c:pt>
                <c:pt idx="104">
                  <c:v>179.34469999999999</c:v>
                </c:pt>
                <c:pt idx="105">
                  <c:v>186.51249999999999</c:v>
                </c:pt>
                <c:pt idx="106">
                  <c:v>222.38730000000001</c:v>
                </c:pt>
                <c:pt idx="107">
                  <c:v>198.69639999999998</c:v>
                </c:pt>
                <c:pt idx="108">
                  <c:v>202.88139999999999</c:v>
                </c:pt>
                <c:pt idx="109">
                  <c:v>160.23480000000001</c:v>
                </c:pt>
                <c:pt idx="110">
                  <c:v>116.9186</c:v>
                </c:pt>
                <c:pt idx="111">
                  <c:v>118.2021</c:v>
                </c:pt>
                <c:pt idx="112">
                  <c:v>180.49270000000001</c:v>
                </c:pt>
                <c:pt idx="113">
                  <c:v>132.95690000000002</c:v>
                </c:pt>
                <c:pt idx="114">
                  <c:v>260.46559999999999</c:v>
                </c:pt>
                <c:pt idx="115">
                  <c:v>219.15629999999999</c:v>
                </c:pt>
                <c:pt idx="116">
                  <c:v>137.84649999999999</c:v>
                </c:pt>
                <c:pt idx="117">
                  <c:v>158.19040000000001</c:v>
                </c:pt>
                <c:pt idx="118">
                  <c:v>189.41</c:v>
                </c:pt>
                <c:pt idx="119">
                  <c:v>197.44</c:v>
                </c:pt>
                <c:pt idx="120">
                  <c:v>201.68529999999998</c:v>
                </c:pt>
                <c:pt idx="121">
                  <c:v>223.1097</c:v>
                </c:pt>
                <c:pt idx="122">
                  <c:v>195.9769</c:v>
                </c:pt>
                <c:pt idx="123">
                  <c:v>129.92449999999999</c:v>
                </c:pt>
                <c:pt idx="124">
                  <c:v>150.01010000000002</c:v>
                </c:pt>
                <c:pt idx="125">
                  <c:v>185.57069999999999</c:v>
                </c:pt>
                <c:pt idx="126">
                  <c:v>244.85749999999999</c:v>
                </c:pt>
                <c:pt idx="127">
                  <c:v>198.42</c:v>
                </c:pt>
                <c:pt idx="128">
                  <c:v>197.25699999999998</c:v>
                </c:pt>
                <c:pt idx="129">
                  <c:v>184.00900000000001</c:v>
                </c:pt>
                <c:pt idx="130">
                  <c:v>176.2766</c:v>
                </c:pt>
                <c:pt idx="131">
                  <c:v>89.518699999999995</c:v>
                </c:pt>
                <c:pt idx="132">
                  <c:v>110.46</c:v>
                </c:pt>
                <c:pt idx="133">
                  <c:v>201.46</c:v>
                </c:pt>
                <c:pt idx="134">
                  <c:v>151.43</c:v>
                </c:pt>
                <c:pt idx="135">
                  <c:v>148.6</c:v>
                </c:pt>
                <c:pt idx="136">
                  <c:v>166.5</c:v>
                </c:pt>
                <c:pt idx="137">
                  <c:v>157.9</c:v>
                </c:pt>
                <c:pt idx="138">
                  <c:v>140.6</c:v>
                </c:pt>
                <c:pt idx="139">
                  <c:v>182.7</c:v>
                </c:pt>
                <c:pt idx="140">
                  <c:v>105.6</c:v>
                </c:pt>
                <c:pt idx="141">
                  <c:v>175.6</c:v>
                </c:pt>
                <c:pt idx="142">
                  <c:v>118.5</c:v>
                </c:pt>
                <c:pt idx="143">
                  <c:v>196.7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B-45D0-B2D9-479564F83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56064"/>
        <c:axId val="160057984"/>
      </c:barChart>
      <c:lineChart>
        <c:grouping val="standard"/>
        <c:varyColors val="0"/>
        <c:ser>
          <c:idx val="1"/>
          <c:order val="1"/>
          <c:tx>
            <c:strRef>
              <c:f>'4_Daten'!$D$9</c:f>
              <c:strCache>
                <c:ptCount val="1"/>
                <c:pt idx="0">
                  <c:v>Mittelwert 1881-1910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'4_Daten'!$B$10:$B$153</c:f>
              <c:numCache>
                <c:formatCode>General</c:formatCode>
                <c:ptCount val="14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  <c:pt idx="143">
                  <c:v>2023</c:v>
                </c:pt>
              </c:numCache>
            </c:numRef>
          </c:cat>
          <c:val>
            <c:numRef>
              <c:f>'4_Daten'!$D$10:$D$153</c:f>
              <c:numCache>
                <c:formatCode>#,##0.00000</c:formatCode>
                <c:ptCount val="144"/>
                <c:pt idx="0">
                  <c:v>165.22587333333328</c:v>
                </c:pt>
                <c:pt idx="1">
                  <c:v>165.22587333333328</c:v>
                </c:pt>
                <c:pt idx="2">
                  <c:v>165.22587333333328</c:v>
                </c:pt>
                <c:pt idx="3">
                  <c:v>165.22587333333328</c:v>
                </c:pt>
                <c:pt idx="4">
                  <c:v>165.22587333333328</c:v>
                </c:pt>
                <c:pt idx="5">
                  <c:v>165.22587333333328</c:v>
                </c:pt>
                <c:pt idx="6">
                  <c:v>165.22587333333328</c:v>
                </c:pt>
                <c:pt idx="7">
                  <c:v>165.22587333333328</c:v>
                </c:pt>
                <c:pt idx="8">
                  <c:v>165.22587333333328</c:v>
                </c:pt>
                <c:pt idx="9">
                  <c:v>165.22587333333328</c:v>
                </c:pt>
                <c:pt idx="10">
                  <c:v>165.22587333333328</c:v>
                </c:pt>
                <c:pt idx="11">
                  <c:v>165.22587333333328</c:v>
                </c:pt>
                <c:pt idx="12">
                  <c:v>165.22587333333328</c:v>
                </c:pt>
                <c:pt idx="13">
                  <c:v>165.22587333333328</c:v>
                </c:pt>
                <c:pt idx="14">
                  <c:v>165.22587333333328</c:v>
                </c:pt>
                <c:pt idx="15">
                  <c:v>165.22587333333328</c:v>
                </c:pt>
                <c:pt idx="16">
                  <c:v>165.22587333333328</c:v>
                </c:pt>
                <c:pt idx="17">
                  <c:v>165.22587333333328</c:v>
                </c:pt>
                <c:pt idx="18">
                  <c:v>165.22587333333328</c:v>
                </c:pt>
                <c:pt idx="19">
                  <c:v>165.22587333333328</c:v>
                </c:pt>
                <c:pt idx="20">
                  <c:v>165.22587333333328</c:v>
                </c:pt>
                <c:pt idx="21">
                  <c:v>165.22587333333328</c:v>
                </c:pt>
                <c:pt idx="22">
                  <c:v>165.22587333333328</c:v>
                </c:pt>
                <c:pt idx="23">
                  <c:v>165.22587333333328</c:v>
                </c:pt>
                <c:pt idx="24">
                  <c:v>165.22587333333328</c:v>
                </c:pt>
                <c:pt idx="25">
                  <c:v>165.22587333333328</c:v>
                </c:pt>
                <c:pt idx="26">
                  <c:v>165.22587333333328</c:v>
                </c:pt>
                <c:pt idx="27">
                  <c:v>165.22587333333328</c:v>
                </c:pt>
                <c:pt idx="28">
                  <c:v>165.22587333333328</c:v>
                </c:pt>
                <c:pt idx="29">
                  <c:v>165.22587333333328</c:v>
                </c:pt>
                <c:pt idx="30">
                  <c:v>165.22587333333328</c:v>
                </c:pt>
                <c:pt idx="31">
                  <c:v>165.22587333333328</c:v>
                </c:pt>
                <c:pt idx="32">
                  <c:v>165.22587333333328</c:v>
                </c:pt>
                <c:pt idx="33">
                  <c:v>165.22587333333328</c:v>
                </c:pt>
                <c:pt idx="34">
                  <c:v>165.22587333333328</c:v>
                </c:pt>
                <c:pt idx="35">
                  <c:v>165.22587333333328</c:v>
                </c:pt>
                <c:pt idx="36">
                  <c:v>165.22587333333328</c:v>
                </c:pt>
                <c:pt idx="37">
                  <c:v>165.22587333333328</c:v>
                </c:pt>
                <c:pt idx="38">
                  <c:v>165.22587333333328</c:v>
                </c:pt>
                <c:pt idx="39">
                  <c:v>165.22587333333328</c:v>
                </c:pt>
                <c:pt idx="40">
                  <c:v>165.22587333333328</c:v>
                </c:pt>
                <c:pt idx="41">
                  <c:v>165.22587333333328</c:v>
                </c:pt>
                <c:pt idx="42">
                  <c:v>165.22587333333328</c:v>
                </c:pt>
                <c:pt idx="43">
                  <c:v>165.22587333333328</c:v>
                </c:pt>
                <c:pt idx="44">
                  <c:v>165.22587333333328</c:v>
                </c:pt>
                <c:pt idx="45">
                  <c:v>165.22587333333328</c:v>
                </c:pt>
                <c:pt idx="46">
                  <c:v>165.22587333333328</c:v>
                </c:pt>
                <c:pt idx="47">
                  <c:v>165.22587333333328</c:v>
                </c:pt>
                <c:pt idx="48">
                  <c:v>165.22587333333328</c:v>
                </c:pt>
                <c:pt idx="49">
                  <c:v>165.22587333333328</c:v>
                </c:pt>
                <c:pt idx="50">
                  <c:v>165.22587333333328</c:v>
                </c:pt>
                <c:pt idx="51">
                  <c:v>165.22587333333328</c:v>
                </c:pt>
                <c:pt idx="52">
                  <c:v>165.22587333333328</c:v>
                </c:pt>
                <c:pt idx="53">
                  <c:v>165.22587333333328</c:v>
                </c:pt>
                <c:pt idx="54">
                  <c:v>165.22587333333328</c:v>
                </c:pt>
                <c:pt idx="55">
                  <c:v>165.22587333333328</c:v>
                </c:pt>
                <c:pt idx="56">
                  <c:v>165.22587333333328</c:v>
                </c:pt>
                <c:pt idx="57">
                  <c:v>165.22587333333328</c:v>
                </c:pt>
                <c:pt idx="58">
                  <c:v>165.22587333333328</c:v>
                </c:pt>
                <c:pt idx="59">
                  <c:v>165.22587333333328</c:v>
                </c:pt>
                <c:pt idx="60">
                  <c:v>165.22587333333328</c:v>
                </c:pt>
                <c:pt idx="61">
                  <c:v>165.22587333333328</c:v>
                </c:pt>
                <c:pt idx="62">
                  <c:v>165.22587333333328</c:v>
                </c:pt>
                <c:pt idx="63">
                  <c:v>165.22587333333328</c:v>
                </c:pt>
                <c:pt idx="64">
                  <c:v>165.22587333333328</c:v>
                </c:pt>
                <c:pt idx="65">
                  <c:v>165.22587333333328</c:v>
                </c:pt>
                <c:pt idx="66">
                  <c:v>165.22587333333328</c:v>
                </c:pt>
                <c:pt idx="67">
                  <c:v>165.22587333333328</c:v>
                </c:pt>
                <c:pt idx="68">
                  <c:v>165.22587333333328</c:v>
                </c:pt>
                <c:pt idx="69">
                  <c:v>165.22587333333328</c:v>
                </c:pt>
                <c:pt idx="70">
                  <c:v>165.22587333333328</c:v>
                </c:pt>
                <c:pt idx="71">
                  <c:v>165.22587333333328</c:v>
                </c:pt>
                <c:pt idx="72">
                  <c:v>165.22587333333328</c:v>
                </c:pt>
                <c:pt idx="73">
                  <c:v>165.22587333333328</c:v>
                </c:pt>
                <c:pt idx="74">
                  <c:v>165.22587333333328</c:v>
                </c:pt>
                <c:pt idx="75">
                  <c:v>165.22587333333328</c:v>
                </c:pt>
                <c:pt idx="76">
                  <c:v>165.22587333333328</c:v>
                </c:pt>
                <c:pt idx="77">
                  <c:v>165.22587333333328</c:v>
                </c:pt>
                <c:pt idx="78">
                  <c:v>165.22587333333328</c:v>
                </c:pt>
                <c:pt idx="79">
                  <c:v>165.22587333333328</c:v>
                </c:pt>
                <c:pt idx="80">
                  <c:v>165.22587333333328</c:v>
                </c:pt>
                <c:pt idx="81">
                  <c:v>165.22587333333328</c:v>
                </c:pt>
                <c:pt idx="82">
                  <c:v>165.22587333333328</c:v>
                </c:pt>
                <c:pt idx="83">
                  <c:v>165.22587333333328</c:v>
                </c:pt>
                <c:pt idx="84">
                  <c:v>165.22587333333328</c:v>
                </c:pt>
                <c:pt idx="85">
                  <c:v>165.22587333333328</c:v>
                </c:pt>
                <c:pt idx="86">
                  <c:v>165.22587333333328</c:v>
                </c:pt>
                <c:pt idx="87">
                  <c:v>165.22587333333328</c:v>
                </c:pt>
                <c:pt idx="88">
                  <c:v>165.22587333333328</c:v>
                </c:pt>
                <c:pt idx="89">
                  <c:v>165.22587333333328</c:v>
                </c:pt>
                <c:pt idx="90">
                  <c:v>165.22587333333328</c:v>
                </c:pt>
                <c:pt idx="91">
                  <c:v>165.22587333333328</c:v>
                </c:pt>
                <c:pt idx="92">
                  <c:v>165.22587333333328</c:v>
                </c:pt>
                <c:pt idx="93">
                  <c:v>165.22587333333328</c:v>
                </c:pt>
                <c:pt idx="94">
                  <c:v>165.22587333333328</c:v>
                </c:pt>
                <c:pt idx="95">
                  <c:v>165.22587333333328</c:v>
                </c:pt>
                <c:pt idx="96">
                  <c:v>165.22587333333328</c:v>
                </c:pt>
                <c:pt idx="97">
                  <c:v>165.22587333333328</c:v>
                </c:pt>
                <c:pt idx="98">
                  <c:v>165.22587333333328</c:v>
                </c:pt>
                <c:pt idx="99">
                  <c:v>165.22587333333328</c:v>
                </c:pt>
                <c:pt idx="100">
                  <c:v>165.22587333333328</c:v>
                </c:pt>
                <c:pt idx="101">
                  <c:v>165.22587333333328</c:v>
                </c:pt>
                <c:pt idx="102">
                  <c:v>165.22587333333328</c:v>
                </c:pt>
                <c:pt idx="103">
                  <c:v>165.22587333333328</c:v>
                </c:pt>
                <c:pt idx="104">
                  <c:v>165.22587333333328</c:v>
                </c:pt>
                <c:pt idx="105">
                  <c:v>165.22587333333328</c:v>
                </c:pt>
                <c:pt idx="106">
                  <c:v>165.22587333333328</c:v>
                </c:pt>
                <c:pt idx="107">
                  <c:v>165.22587333333328</c:v>
                </c:pt>
                <c:pt idx="108">
                  <c:v>165.22587333333328</c:v>
                </c:pt>
                <c:pt idx="109">
                  <c:v>165.22587333333328</c:v>
                </c:pt>
                <c:pt idx="110">
                  <c:v>165.22587333333328</c:v>
                </c:pt>
                <c:pt idx="111">
                  <c:v>165.22587333333328</c:v>
                </c:pt>
                <c:pt idx="112">
                  <c:v>165.22587333333328</c:v>
                </c:pt>
                <c:pt idx="113">
                  <c:v>165.22587333333328</c:v>
                </c:pt>
                <c:pt idx="114">
                  <c:v>165.22587333333328</c:v>
                </c:pt>
                <c:pt idx="115">
                  <c:v>165.22587333333328</c:v>
                </c:pt>
                <c:pt idx="116">
                  <c:v>165.22587333333328</c:v>
                </c:pt>
                <c:pt idx="117">
                  <c:v>165.22587333333328</c:v>
                </c:pt>
                <c:pt idx="118">
                  <c:v>165.22587333333328</c:v>
                </c:pt>
                <c:pt idx="119">
                  <c:v>165.22587333333328</c:v>
                </c:pt>
                <c:pt idx="120">
                  <c:v>165.22587333333328</c:v>
                </c:pt>
                <c:pt idx="121">
                  <c:v>165.22587333333328</c:v>
                </c:pt>
                <c:pt idx="122">
                  <c:v>165.22587333333328</c:v>
                </c:pt>
                <c:pt idx="123">
                  <c:v>165.22587333333328</c:v>
                </c:pt>
                <c:pt idx="124">
                  <c:v>165.22587333333328</c:v>
                </c:pt>
                <c:pt idx="125">
                  <c:v>165.22587333333328</c:v>
                </c:pt>
                <c:pt idx="126">
                  <c:v>165.22587333333328</c:v>
                </c:pt>
                <c:pt idx="127">
                  <c:v>165.22587333333328</c:v>
                </c:pt>
                <c:pt idx="128">
                  <c:v>165.22587333333328</c:v>
                </c:pt>
                <c:pt idx="129">
                  <c:v>165.22587333333328</c:v>
                </c:pt>
                <c:pt idx="130">
                  <c:v>165.22587333333328</c:v>
                </c:pt>
                <c:pt idx="131">
                  <c:v>165.22587333333328</c:v>
                </c:pt>
                <c:pt idx="132">
                  <c:v>165.22587333333328</c:v>
                </c:pt>
                <c:pt idx="133">
                  <c:v>165.22587333333328</c:v>
                </c:pt>
                <c:pt idx="134">
                  <c:v>165.22587333333328</c:v>
                </c:pt>
                <c:pt idx="135">
                  <c:v>165.22587333333328</c:v>
                </c:pt>
                <c:pt idx="136">
                  <c:v>165.22587333333328</c:v>
                </c:pt>
                <c:pt idx="137">
                  <c:v>165.22587333333328</c:v>
                </c:pt>
                <c:pt idx="138">
                  <c:v>165.22587333333328</c:v>
                </c:pt>
                <c:pt idx="139">
                  <c:v>165.22587333333328</c:v>
                </c:pt>
                <c:pt idx="140">
                  <c:v>165.22587333333328</c:v>
                </c:pt>
                <c:pt idx="141">
                  <c:v>165.22587333333328</c:v>
                </c:pt>
                <c:pt idx="142">
                  <c:v>165.22587333333328</c:v>
                </c:pt>
                <c:pt idx="143">
                  <c:v>165.22587333333328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B-45D0-B2D9-479564F83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56064"/>
        <c:axId val="160057984"/>
      </c:lineChart>
      <c:catAx>
        <c:axId val="160056064"/>
        <c:scaling>
          <c:orientation val="minMax"/>
        </c:scaling>
        <c:delete val="0"/>
        <c:axPos val="b"/>
        <c:title>
          <c:tx>
            <c:strRef>
              <c:f>'2_Daten'!$B$6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16005798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60057984"/>
        <c:scaling>
          <c:orientation val="minMax"/>
          <c:max val="400"/>
          <c:min val="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'4_Daten'!$B$5</c:f>
              <c:strCache>
                <c:ptCount val="1"/>
                <c:pt idx="0">
                  <c:v>Millimeter</c:v>
                </c:pt>
              </c:strCache>
            </c:strRef>
          </c:tx>
          <c:layout>
            <c:manualLayout>
              <c:xMode val="edge"/>
              <c:yMode val="edge"/>
              <c:x val="6.4226956469131166E-2"/>
              <c:y val="8.2482515352643865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160056064"/>
        <c:crosses val="autoZero"/>
        <c:crossBetween val="midCat"/>
        <c:majorUnit val="50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8.264378300839037E-2"/>
          <c:y val="0.87460451032700537"/>
          <c:w val="0.80842853721033026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65" l="0.51181102362204722" r="0.51181102362204722" t="0.78740157480314965" header="0.31496062992125984" footer="0.31496062992125984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82949922488614E-2"/>
          <c:y val="7.3038073038073067E-2"/>
          <c:w val="0.8706377610751922"/>
          <c:h val="0.68571106416774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'5_Daten'!$B$10:$B$150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'5_Daten'!$C$10:$C$153</c:f>
              <c:numCache>
                <c:formatCode>#,##0.0000</c:formatCode>
                <c:ptCount val="144"/>
                <c:pt idx="0" formatCode="#,##0.000000000">
                  <c:v>#N/A</c:v>
                </c:pt>
                <c:pt idx="1">
                  <c:v>243.4297</c:v>
                </c:pt>
                <c:pt idx="2">
                  <c:v>357.51760000000002</c:v>
                </c:pt>
                <c:pt idx="3">
                  <c:v>227.30039999999997</c:v>
                </c:pt>
                <c:pt idx="4">
                  <c:v>238.5821</c:v>
                </c:pt>
                <c:pt idx="5">
                  <c:v>199.56009999999998</c:v>
                </c:pt>
                <c:pt idx="6">
                  <c:v>246.93810000000002</c:v>
                </c:pt>
                <c:pt idx="7">
                  <c:v>166.01439999999999</c:v>
                </c:pt>
                <c:pt idx="8">
                  <c:v>295.63329999999996</c:v>
                </c:pt>
                <c:pt idx="9">
                  <c:v>250.95619999999997</c:v>
                </c:pt>
                <c:pt idx="10">
                  <c:v>304.64370000000002</c:v>
                </c:pt>
                <c:pt idx="11">
                  <c:v>307.76</c:v>
                </c:pt>
                <c:pt idx="12">
                  <c:v>196.79</c:v>
                </c:pt>
                <c:pt idx="13">
                  <c:v>188.05</c:v>
                </c:pt>
                <c:pt idx="14">
                  <c:v>291.27999999999997</c:v>
                </c:pt>
                <c:pt idx="15">
                  <c:v>234.06</c:v>
                </c:pt>
                <c:pt idx="16">
                  <c:v>305.02999999999997</c:v>
                </c:pt>
                <c:pt idx="17">
                  <c:v>251.9</c:v>
                </c:pt>
                <c:pt idx="18">
                  <c:v>229.16</c:v>
                </c:pt>
                <c:pt idx="19">
                  <c:v>182.02</c:v>
                </c:pt>
                <c:pt idx="20">
                  <c:v>251.46</c:v>
                </c:pt>
                <c:pt idx="21">
                  <c:v>226.59010000000001</c:v>
                </c:pt>
                <c:pt idx="22">
                  <c:v>238.30679999999998</c:v>
                </c:pt>
                <c:pt idx="23">
                  <c:v>256.28609999999998</c:v>
                </c:pt>
                <c:pt idx="24">
                  <c:v>133.01349999999999</c:v>
                </c:pt>
                <c:pt idx="25">
                  <c:v>269.23840000000001</c:v>
                </c:pt>
                <c:pt idx="26">
                  <c:v>247.61529999999999</c:v>
                </c:pt>
                <c:pt idx="27">
                  <c:v>252.85380000000001</c:v>
                </c:pt>
                <c:pt idx="28">
                  <c:v>242.76690000000002</c:v>
                </c:pt>
                <c:pt idx="29">
                  <c:v>259.60550000000001</c:v>
                </c:pt>
                <c:pt idx="30">
                  <c:v>328.43430000000001</c:v>
                </c:pt>
                <c:pt idx="31">
                  <c:v>123.96929999999999</c:v>
                </c:pt>
                <c:pt idx="32">
                  <c:v>296.61080000000004</c:v>
                </c:pt>
                <c:pt idx="33">
                  <c:v>238.14479999999998</c:v>
                </c:pt>
                <c:pt idx="34">
                  <c:v>261.33890000000002</c:v>
                </c:pt>
                <c:pt idx="35">
                  <c:v>225.92089999999999</c:v>
                </c:pt>
                <c:pt idx="36">
                  <c:v>267.80919999999998</c:v>
                </c:pt>
                <c:pt idx="37">
                  <c:v>250.79059999999998</c:v>
                </c:pt>
                <c:pt idx="38">
                  <c:v>242.89330000000001</c:v>
                </c:pt>
                <c:pt idx="39">
                  <c:v>195.75970000000001</c:v>
                </c:pt>
                <c:pt idx="40">
                  <c:v>229.27449999999999</c:v>
                </c:pt>
                <c:pt idx="41">
                  <c:v>169.82499999999999</c:v>
                </c:pt>
                <c:pt idx="42">
                  <c:v>275.58150000000001</c:v>
                </c:pt>
                <c:pt idx="43">
                  <c:v>203.41390000000001</c:v>
                </c:pt>
                <c:pt idx="44">
                  <c:v>322.08910000000003</c:v>
                </c:pt>
                <c:pt idx="45">
                  <c:v>222.12670000000003</c:v>
                </c:pt>
                <c:pt idx="46">
                  <c:v>322.59780000000001</c:v>
                </c:pt>
                <c:pt idx="47">
                  <c:v>349.82669999999996</c:v>
                </c:pt>
                <c:pt idx="48">
                  <c:v>210.64389999999997</c:v>
                </c:pt>
                <c:pt idx="49">
                  <c:v>190.18010000000001</c:v>
                </c:pt>
                <c:pt idx="50">
                  <c:v>268.53589999999997</c:v>
                </c:pt>
                <c:pt idx="51">
                  <c:v>336.48559999999998</c:v>
                </c:pt>
                <c:pt idx="52">
                  <c:v>217.7132</c:v>
                </c:pt>
                <c:pt idx="53">
                  <c:v>258.96510000000001</c:v>
                </c:pt>
                <c:pt idx="54">
                  <c:v>209.37470000000002</c:v>
                </c:pt>
                <c:pt idx="55">
                  <c:v>202.5034</c:v>
                </c:pt>
                <c:pt idx="56">
                  <c:v>267.10539999999997</c:v>
                </c:pt>
                <c:pt idx="57">
                  <c:v>234.2979</c:v>
                </c:pt>
                <c:pt idx="58">
                  <c:v>243.9522</c:v>
                </c:pt>
                <c:pt idx="59">
                  <c:v>244.68719999999999</c:v>
                </c:pt>
                <c:pt idx="60">
                  <c:v>281.9502</c:v>
                </c:pt>
                <c:pt idx="61">
                  <c:v>283.8021</c:v>
                </c:pt>
                <c:pt idx="62">
                  <c:v>231.83329999999998</c:v>
                </c:pt>
                <c:pt idx="63">
                  <c:v>233.00150000000002</c:v>
                </c:pt>
                <c:pt idx="64">
                  <c:v>239.6087</c:v>
                </c:pt>
                <c:pt idx="65">
                  <c:v>277.75639999999999</c:v>
                </c:pt>
                <c:pt idx="66">
                  <c:v>280.73239999999998</c:v>
                </c:pt>
                <c:pt idx="67">
                  <c:v>157.58800000000002</c:v>
                </c:pt>
                <c:pt idx="68">
                  <c:v>319.84580000000005</c:v>
                </c:pt>
                <c:pt idx="69">
                  <c:v>167.4134</c:v>
                </c:pt>
                <c:pt idx="70">
                  <c:v>239.84229999999999</c:v>
                </c:pt>
                <c:pt idx="71">
                  <c:v>243.3142</c:v>
                </c:pt>
                <c:pt idx="72">
                  <c:v>185.0275</c:v>
                </c:pt>
                <c:pt idx="73">
                  <c:v>273.15700000000004</c:v>
                </c:pt>
                <c:pt idx="74">
                  <c:v>346.27300000000002</c:v>
                </c:pt>
                <c:pt idx="75">
                  <c:v>278.67919999999998</c:v>
                </c:pt>
                <c:pt idx="76">
                  <c:v>346.40020000000004</c:v>
                </c:pt>
                <c:pt idx="77">
                  <c:v>277.57009999999997</c:v>
                </c:pt>
                <c:pt idx="78">
                  <c:v>286.35069999999996</c:v>
                </c:pt>
                <c:pt idx="79">
                  <c:v>197.07560000000001</c:v>
                </c:pt>
                <c:pt idx="80">
                  <c:v>280.72250000000003</c:v>
                </c:pt>
                <c:pt idx="81">
                  <c:v>270.94259999999997</c:v>
                </c:pt>
                <c:pt idx="82">
                  <c:v>192.81369999999998</c:v>
                </c:pt>
                <c:pt idx="83">
                  <c:v>259.6336</c:v>
                </c:pt>
                <c:pt idx="84">
                  <c:v>175.2483</c:v>
                </c:pt>
                <c:pt idx="85">
                  <c:v>291.50689999999997</c:v>
                </c:pt>
                <c:pt idx="86">
                  <c:v>327.58140000000003</c:v>
                </c:pt>
                <c:pt idx="87">
                  <c:v>233.7569</c:v>
                </c:pt>
                <c:pt idx="88">
                  <c:v>278.71609999999998</c:v>
                </c:pt>
                <c:pt idx="89">
                  <c:v>262.40160000000003</c:v>
                </c:pt>
                <c:pt idx="90">
                  <c:v>241.00920000000002</c:v>
                </c:pt>
                <c:pt idx="91">
                  <c:v>228.0616</c:v>
                </c:pt>
                <c:pt idx="92">
                  <c:v>257.24700000000001</c:v>
                </c:pt>
                <c:pt idx="93">
                  <c:v>186.095</c:v>
                </c:pt>
                <c:pt idx="94">
                  <c:v>253.35650000000001</c:v>
                </c:pt>
                <c:pt idx="95">
                  <c:v>229.6302</c:v>
                </c:pt>
                <c:pt idx="96">
                  <c:v>138.30630000000002</c:v>
                </c:pt>
                <c:pt idx="97">
                  <c:v>270.21109999999999</c:v>
                </c:pt>
                <c:pt idx="98">
                  <c:v>251.45409999999998</c:v>
                </c:pt>
                <c:pt idx="99">
                  <c:v>230.92140000000001</c:v>
                </c:pt>
                <c:pt idx="100">
                  <c:v>316.745</c:v>
                </c:pt>
                <c:pt idx="101">
                  <c:v>266.91969999999998</c:v>
                </c:pt>
                <c:pt idx="102">
                  <c:v>213.76949999999999</c:v>
                </c:pt>
                <c:pt idx="103">
                  <c:v>145.07150000000001</c:v>
                </c:pt>
                <c:pt idx="104">
                  <c:v>211.05669999999998</c:v>
                </c:pt>
                <c:pt idx="105">
                  <c:v>256.21929999999998</c:v>
                </c:pt>
                <c:pt idx="106">
                  <c:v>229.68889999999999</c:v>
                </c:pt>
                <c:pt idx="107">
                  <c:v>300.04919999999998</c:v>
                </c:pt>
                <c:pt idx="108">
                  <c:v>224.02250000000001</c:v>
                </c:pt>
                <c:pt idx="109">
                  <c:v>211.4479</c:v>
                </c:pt>
                <c:pt idx="110">
                  <c:v>228.11829999999998</c:v>
                </c:pt>
                <c:pt idx="111">
                  <c:v>210.70429999999999</c:v>
                </c:pt>
                <c:pt idx="112">
                  <c:v>249.19819999999999</c:v>
                </c:pt>
                <c:pt idx="113">
                  <c:v>280.94709999999998</c:v>
                </c:pt>
                <c:pt idx="114">
                  <c:v>221.25460000000001</c:v>
                </c:pt>
                <c:pt idx="115">
                  <c:v>237.45280000000002</c:v>
                </c:pt>
                <c:pt idx="116">
                  <c:v>233.51479999999998</c:v>
                </c:pt>
                <c:pt idx="117">
                  <c:v>247.81730000000002</c:v>
                </c:pt>
                <c:pt idx="118">
                  <c:v>240.77</c:v>
                </c:pt>
                <c:pt idx="119">
                  <c:v>218.74</c:v>
                </c:pt>
                <c:pt idx="120">
                  <c:v>242.72280000000001</c:v>
                </c:pt>
                <c:pt idx="121">
                  <c:v>230.9435</c:v>
                </c:pt>
                <c:pt idx="122">
                  <c:v>306.90619999999996</c:v>
                </c:pt>
                <c:pt idx="123">
                  <c:v>153.00630000000001</c:v>
                </c:pt>
                <c:pt idx="124">
                  <c:v>265.78719999999998</c:v>
                </c:pt>
                <c:pt idx="125">
                  <c:v>246.94330000000002</c:v>
                </c:pt>
                <c:pt idx="126">
                  <c:v>232.42930000000001</c:v>
                </c:pt>
                <c:pt idx="127">
                  <c:v>324.91000000000003</c:v>
                </c:pt>
                <c:pt idx="128">
                  <c:v>233.04</c:v>
                </c:pt>
                <c:pt idx="129">
                  <c:v>235.17619999999999</c:v>
                </c:pt>
                <c:pt idx="130">
                  <c:v>292.41379999999998</c:v>
                </c:pt>
                <c:pt idx="131">
                  <c:v>310.87580000000003</c:v>
                </c:pt>
                <c:pt idx="132">
                  <c:v>260.77999999999997</c:v>
                </c:pt>
                <c:pt idx="133">
                  <c:v>187.08</c:v>
                </c:pt>
                <c:pt idx="134">
                  <c:v>275.2</c:v>
                </c:pt>
                <c:pt idx="135">
                  <c:v>204.5</c:v>
                </c:pt>
                <c:pt idx="136">
                  <c:v>230.9</c:v>
                </c:pt>
                <c:pt idx="137">
                  <c:v>307.3</c:v>
                </c:pt>
                <c:pt idx="138">
                  <c:v>129.4</c:v>
                </c:pt>
                <c:pt idx="139">
                  <c:v>174.6</c:v>
                </c:pt>
                <c:pt idx="140">
                  <c:v>228.2</c:v>
                </c:pt>
                <c:pt idx="141">
                  <c:v>305.10000000000002</c:v>
                </c:pt>
                <c:pt idx="142">
                  <c:v>142.9</c:v>
                </c:pt>
                <c:pt idx="143">
                  <c:v>270.3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D-4EB3-A1D5-9E5B72E5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69312"/>
        <c:axId val="188271232"/>
      </c:barChart>
      <c:lineChart>
        <c:grouping val="standard"/>
        <c:varyColors val="0"/>
        <c:ser>
          <c:idx val="1"/>
          <c:order val="1"/>
          <c:tx>
            <c:strRef>
              <c:f>'5_Daten'!$D$9</c:f>
              <c:strCache>
                <c:ptCount val="1"/>
                <c:pt idx="0">
                  <c:v>Mittelwert 1881-1910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'5_Daten'!$B$10:$B$153</c:f>
              <c:numCache>
                <c:formatCode>General</c:formatCode>
                <c:ptCount val="14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  <c:pt idx="143">
                  <c:v>2023</c:v>
                </c:pt>
              </c:numCache>
            </c:numRef>
          </c:cat>
          <c:val>
            <c:numRef>
              <c:f>'5_Daten'!$D$10:$D$153</c:f>
              <c:numCache>
                <c:formatCode>#,##0.000000000</c:formatCode>
                <c:ptCount val="144"/>
                <c:pt idx="0">
                  <c:v>247.42654333333337</c:v>
                </c:pt>
                <c:pt idx="1">
                  <c:v>247.42654333333337</c:v>
                </c:pt>
                <c:pt idx="2">
                  <c:v>247.42654333333337</c:v>
                </c:pt>
                <c:pt idx="3">
                  <c:v>247.42654333333337</c:v>
                </c:pt>
                <c:pt idx="4">
                  <c:v>247.42654333333337</c:v>
                </c:pt>
                <c:pt idx="5">
                  <c:v>247.42654333333337</c:v>
                </c:pt>
                <c:pt idx="6">
                  <c:v>247.42654333333337</c:v>
                </c:pt>
                <c:pt idx="7">
                  <c:v>247.42654333333337</c:v>
                </c:pt>
                <c:pt idx="8">
                  <c:v>247.42654333333337</c:v>
                </c:pt>
                <c:pt idx="9">
                  <c:v>247.42654333333337</c:v>
                </c:pt>
                <c:pt idx="10">
                  <c:v>247.42654333333337</c:v>
                </c:pt>
                <c:pt idx="11">
                  <c:v>247.42654333333337</c:v>
                </c:pt>
                <c:pt idx="12">
                  <c:v>247.42654333333337</c:v>
                </c:pt>
                <c:pt idx="13">
                  <c:v>247.42654333333337</c:v>
                </c:pt>
                <c:pt idx="14">
                  <c:v>247.42654333333337</c:v>
                </c:pt>
                <c:pt idx="15">
                  <c:v>247.42654333333337</c:v>
                </c:pt>
                <c:pt idx="16">
                  <c:v>247.42654333333337</c:v>
                </c:pt>
                <c:pt idx="17">
                  <c:v>247.42654333333337</c:v>
                </c:pt>
                <c:pt idx="18">
                  <c:v>247.42654333333337</c:v>
                </c:pt>
                <c:pt idx="19">
                  <c:v>247.42654333333337</c:v>
                </c:pt>
                <c:pt idx="20">
                  <c:v>247.42654333333337</c:v>
                </c:pt>
                <c:pt idx="21">
                  <c:v>247.42654333333337</c:v>
                </c:pt>
                <c:pt idx="22">
                  <c:v>247.42654333333337</c:v>
                </c:pt>
                <c:pt idx="23">
                  <c:v>247.42654333333337</c:v>
                </c:pt>
                <c:pt idx="24">
                  <c:v>247.42654333333337</c:v>
                </c:pt>
                <c:pt idx="25">
                  <c:v>247.42654333333337</c:v>
                </c:pt>
                <c:pt idx="26">
                  <c:v>247.42654333333337</c:v>
                </c:pt>
                <c:pt idx="27">
                  <c:v>247.42654333333337</c:v>
                </c:pt>
                <c:pt idx="28">
                  <c:v>247.42654333333337</c:v>
                </c:pt>
                <c:pt idx="29">
                  <c:v>247.42654333333337</c:v>
                </c:pt>
                <c:pt idx="30">
                  <c:v>247.42654333333337</c:v>
                </c:pt>
                <c:pt idx="31">
                  <c:v>247.42654333333337</c:v>
                </c:pt>
                <c:pt idx="32">
                  <c:v>247.42654333333337</c:v>
                </c:pt>
                <c:pt idx="33">
                  <c:v>247.42654333333337</c:v>
                </c:pt>
                <c:pt idx="34">
                  <c:v>247.42654333333337</c:v>
                </c:pt>
                <c:pt idx="35">
                  <c:v>247.42654333333337</c:v>
                </c:pt>
                <c:pt idx="36">
                  <c:v>247.42654333333337</c:v>
                </c:pt>
                <c:pt idx="37">
                  <c:v>247.42654333333337</c:v>
                </c:pt>
                <c:pt idx="38">
                  <c:v>247.42654333333337</c:v>
                </c:pt>
                <c:pt idx="39">
                  <c:v>247.42654333333337</c:v>
                </c:pt>
                <c:pt idx="40">
                  <c:v>247.42654333333337</c:v>
                </c:pt>
                <c:pt idx="41">
                  <c:v>247.42654333333337</c:v>
                </c:pt>
                <c:pt idx="42">
                  <c:v>247.42654333333337</c:v>
                </c:pt>
                <c:pt idx="43">
                  <c:v>247.42654333333337</c:v>
                </c:pt>
                <c:pt idx="44">
                  <c:v>247.42654333333337</c:v>
                </c:pt>
                <c:pt idx="45">
                  <c:v>247.42654333333337</c:v>
                </c:pt>
                <c:pt idx="46">
                  <c:v>247.42654333333337</c:v>
                </c:pt>
                <c:pt idx="47">
                  <c:v>247.42654333333337</c:v>
                </c:pt>
                <c:pt idx="48">
                  <c:v>247.42654333333337</c:v>
                </c:pt>
                <c:pt idx="49">
                  <c:v>247.42654333333337</c:v>
                </c:pt>
                <c:pt idx="50">
                  <c:v>247.42654333333337</c:v>
                </c:pt>
                <c:pt idx="51">
                  <c:v>247.42654333333337</c:v>
                </c:pt>
                <c:pt idx="52">
                  <c:v>247.42654333333337</c:v>
                </c:pt>
                <c:pt idx="53">
                  <c:v>247.42654333333337</c:v>
                </c:pt>
                <c:pt idx="54">
                  <c:v>247.42654333333337</c:v>
                </c:pt>
                <c:pt idx="55">
                  <c:v>247.42654333333337</c:v>
                </c:pt>
                <c:pt idx="56">
                  <c:v>247.42654333333337</c:v>
                </c:pt>
                <c:pt idx="57">
                  <c:v>247.42654333333337</c:v>
                </c:pt>
                <c:pt idx="58">
                  <c:v>247.42654333333337</c:v>
                </c:pt>
                <c:pt idx="59">
                  <c:v>247.42654333333337</c:v>
                </c:pt>
                <c:pt idx="60">
                  <c:v>247.42654333333337</c:v>
                </c:pt>
                <c:pt idx="61">
                  <c:v>247.42654333333337</c:v>
                </c:pt>
                <c:pt idx="62">
                  <c:v>247.42654333333337</c:v>
                </c:pt>
                <c:pt idx="63">
                  <c:v>247.42654333333337</c:v>
                </c:pt>
                <c:pt idx="64">
                  <c:v>247.42654333333337</c:v>
                </c:pt>
                <c:pt idx="65">
                  <c:v>247.42654333333337</c:v>
                </c:pt>
                <c:pt idx="66">
                  <c:v>247.42654333333337</c:v>
                </c:pt>
                <c:pt idx="67">
                  <c:v>247.42654333333337</c:v>
                </c:pt>
                <c:pt idx="68">
                  <c:v>247.42654333333337</c:v>
                </c:pt>
                <c:pt idx="69">
                  <c:v>247.42654333333337</c:v>
                </c:pt>
                <c:pt idx="70">
                  <c:v>247.42654333333337</c:v>
                </c:pt>
                <c:pt idx="71">
                  <c:v>247.42654333333337</c:v>
                </c:pt>
                <c:pt idx="72">
                  <c:v>247.42654333333337</c:v>
                </c:pt>
                <c:pt idx="73">
                  <c:v>247.42654333333337</c:v>
                </c:pt>
                <c:pt idx="74">
                  <c:v>247.42654333333337</c:v>
                </c:pt>
                <c:pt idx="75">
                  <c:v>247.42654333333337</c:v>
                </c:pt>
                <c:pt idx="76">
                  <c:v>247.42654333333337</c:v>
                </c:pt>
                <c:pt idx="77">
                  <c:v>247.42654333333337</c:v>
                </c:pt>
                <c:pt idx="78">
                  <c:v>247.42654333333337</c:v>
                </c:pt>
                <c:pt idx="79">
                  <c:v>247.42654333333337</c:v>
                </c:pt>
                <c:pt idx="80">
                  <c:v>247.42654333333337</c:v>
                </c:pt>
                <c:pt idx="81">
                  <c:v>247.42654333333337</c:v>
                </c:pt>
                <c:pt idx="82">
                  <c:v>247.42654333333337</c:v>
                </c:pt>
                <c:pt idx="83">
                  <c:v>247.42654333333337</c:v>
                </c:pt>
                <c:pt idx="84">
                  <c:v>247.42654333333337</c:v>
                </c:pt>
                <c:pt idx="85">
                  <c:v>247.42654333333337</c:v>
                </c:pt>
                <c:pt idx="86">
                  <c:v>247.42654333333337</c:v>
                </c:pt>
                <c:pt idx="87">
                  <c:v>247.42654333333337</c:v>
                </c:pt>
                <c:pt idx="88">
                  <c:v>247.42654333333337</c:v>
                </c:pt>
                <c:pt idx="89">
                  <c:v>247.42654333333337</c:v>
                </c:pt>
                <c:pt idx="90">
                  <c:v>247.42654333333337</c:v>
                </c:pt>
                <c:pt idx="91">
                  <c:v>247.42654333333337</c:v>
                </c:pt>
                <c:pt idx="92">
                  <c:v>247.42654333333337</c:v>
                </c:pt>
                <c:pt idx="93">
                  <c:v>247.42654333333337</c:v>
                </c:pt>
                <c:pt idx="94">
                  <c:v>247.42654333333337</c:v>
                </c:pt>
                <c:pt idx="95">
                  <c:v>247.42654333333337</c:v>
                </c:pt>
                <c:pt idx="96">
                  <c:v>247.42654333333337</c:v>
                </c:pt>
                <c:pt idx="97">
                  <c:v>247.42654333333337</c:v>
                </c:pt>
                <c:pt idx="98">
                  <c:v>247.42654333333337</c:v>
                </c:pt>
                <c:pt idx="99">
                  <c:v>247.42654333333337</c:v>
                </c:pt>
                <c:pt idx="100">
                  <c:v>247.42654333333337</c:v>
                </c:pt>
                <c:pt idx="101">
                  <c:v>247.42654333333337</c:v>
                </c:pt>
                <c:pt idx="102">
                  <c:v>247.42654333333337</c:v>
                </c:pt>
                <c:pt idx="103">
                  <c:v>247.42654333333337</c:v>
                </c:pt>
                <c:pt idx="104">
                  <c:v>247.42654333333337</c:v>
                </c:pt>
                <c:pt idx="105">
                  <c:v>247.42654333333337</c:v>
                </c:pt>
                <c:pt idx="106">
                  <c:v>247.42654333333337</c:v>
                </c:pt>
                <c:pt idx="107">
                  <c:v>247.42654333333337</c:v>
                </c:pt>
                <c:pt idx="108">
                  <c:v>247.42654333333337</c:v>
                </c:pt>
                <c:pt idx="109">
                  <c:v>247.42654333333337</c:v>
                </c:pt>
                <c:pt idx="110">
                  <c:v>247.42654333333337</c:v>
                </c:pt>
                <c:pt idx="111">
                  <c:v>247.42654333333337</c:v>
                </c:pt>
                <c:pt idx="112">
                  <c:v>247.42654333333337</c:v>
                </c:pt>
                <c:pt idx="113">
                  <c:v>247.42654333333337</c:v>
                </c:pt>
                <c:pt idx="114">
                  <c:v>247.42654333333337</c:v>
                </c:pt>
                <c:pt idx="115">
                  <c:v>247.42654333333337</c:v>
                </c:pt>
                <c:pt idx="116">
                  <c:v>247.42654333333337</c:v>
                </c:pt>
                <c:pt idx="117">
                  <c:v>247.42654333333337</c:v>
                </c:pt>
                <c:pt idx="118">
                  <c:v>247.42654333333337</c:v>
                </c:pt>
                <c:pt idx="119">
                  <c:v>247.42654333333337</c:v>
                </c:pt>
                <c:pt idx="120">
                  <c:v>247.42654333333337</c:v>
                </c:pt>
                <c:pt idx="121">
                  <c:v>247.42654333333337</c:v>
                </c:pt>
                <c:pt idx="122">
                  <c:v>247.42654333333337</c:v>
                </c:pt>
                <c:pt idx="123">
                  <c:v>247.42654333333337</c:v>
                </c:pt>
                <c:pt idx="124">
                  <c:v>247.42654333333337</c:v>
                </c:pt>
                <c:pt idx="125">
                  <c:v>247.42654333333337</c:v>
                </c:pt>
                <c:pt idx="126">
                  <c:v>247.42654333333337</c:v>
                </c:pt>
                <c:pt idx="127">
                  <c:v>247.42654333333337</c:v>
                </c:pt>
                <c:pt idx="128">
                  <c:v>247.42654333333337</c:v>
                </c:pt>
                <c:pt idx="129">
                  <c:v>247.42654333333337</c:v>
                </c:pt>
                <c:pt idx="130">
                  <c:v>247.42654333333337</c:v>
                </c:pt>
                <c:pt idx="131">
                  <c:v>247.42654333333337</c:v>
                </c:pt>
                <c:pt idx="132">
                  <c:v>247.42654333333337</c:v>
                </c:pt>
                <c:pt idx="133">
                  <c:v>247.42654333333337</c:v>
                </c:pt>
                <c:pt idx="134">
                  <c:v>247.42654333333337</c:v>
                </c:pt>
                <c:pt idx="135">
                  <c:v>247.42654333333337</c:v>
                </c:pt>
                <c:pt idx="136">
                  <c:v>247.42654333333337</c:v>
                </c:pt>
                <c:pt idx="137">
                  <c:v>247.42654333333337</c:v>
                </c:pt>
                <c:pt idx="138">
                  <c:v>247.42654333333337</c:v>
                </c:pt>
                <c:pt idx="139">
                  <c:v>247.42654333333337</c:v>
                </c:pt>
                <c:pt idx="140">
                  <c:v>247.42654333333337</c:v>
                </c:pt>
                <c:pt idx="141">
                  <c:v>247.42654333333337</c:v>
                </c:pt>
                <c:pt idx="142">
                  <c:v>247.42654333333337</c:v>
                </c:pt>
                <c:pt idx="143">
                  <c:v>247.42654333333337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D-4EB3-A1D5-9E5B72E5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69312"/>
        <c:axId val="188271232"/>
      </c:lineChart>
      <c:catAx>
        <c:axId val="188269312"/>
        <c:scaling>
          <c:orientation val="minMax"/>
        </c:scaling>
        <c:delete val="0"/>
        <c:axPos val="b"/>
        <c:title>
          <c:tx>
            <c:strRef>
              <c:f>'2_Daten'!$B$6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18827123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88271232"/>
        <c:scaling>
          <c:orientation val="minMax"/>
          <c:max val="400"/>
          <c:min val="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'5_Daten'!$B$5</c:f>
              <c:strCache>
                <c:ptCount val="1"/>
                <c:pt idx="0">
                  <c:v>Millimeter</c:v>
                </c:pt>
              </c:strCache>
            </c:strRef>
          </c:tx>
          <c:layout>
            <c:manualLayout>
              <c:xMode val="edge"/>
              <c:yMode val="edge"/>
              <c:x val="6.9507572830965064E-2"/>
              <c:y val="8.2482515352643865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188269312"/>
        <c:crosses val="autoZero"/>
        <c:crossBetween val="midCat"/>
        <c:majorUnit val="50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6.5096020759336085E-2"/>
          <c:y val="0.87972777320807827"/>
          <c:w val="0.8260651989192257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23" footer="0.3149606299212612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96413047285395E-2"/>
          <c:y val="7.0439202912207913E-2"/>
          <c:w val="0.87414032139162512"/>
          <c:h val="0.68571106416774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'6_Daten'!$B$10:$B$152</c:f>
              <c:numCache>
                <c:formatCode>General</c:formatCode>
                <c:ptCount val="143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cat>
          <c:val>
            <c:numRef>
              <c:f>'6_Daten'!$C$10:$C$153</c:f>
              <c:numCache>
                <c:formatCode>#,##0.0000</c:formatCode>
                <c:ptCount val="144"/>
                <c:pt idx="0">
                  <c:v>#N/A</c:v>
                </c:pt>
                <c:pt idx="1">
                  <c:v>174.0926</c:v>
                </c:pt>
                <c:pt idx="2">
                  <c:v>280.14</c:v>
                </c:pt>
                <c:pt idx="3">
                  <c:v>207.38249999999999</c:v>
                </c:pt>
                <c:pt idx="4">
                  <c:v>176.08799999999999</c:v>
                </c:pt>
                <c:pt idx="5">
                  <c:v>224.54509999999999</c:v>
                </c:pt>
                <c:pt idx="6">
                  <c:v>144.74279999999999</c:v>
                </c:pt>
                <c:pt idx="7">
                  <c:v>150.88659999999999</c:v>
                </c:pt>
                <c:pt idx="8">
                  <c:v>175.64780000000002</c:v>
                </c:pt>
                <c:pt idx="9">
                  <c:v>189.19040000000001</c:v>
                </c:pt>
                <c:pt idx="10">
                  <c:v>187.35230000000001</c:v>
                </c:pt>
                <c:pt idx="11">
                  <c:v>125.4</c:v>
                </c:pt>
                <c:pt idx="12">
                  <c:v>166.89</c:v>
                </c:pt>
                <c:pt idx="13">
                  <c:v>235.97</c:v>
                </c:pt>
                <c:pt idx="14">
                  <c:v>209.94</c:v>
                </c:pt>
                <c:pt idx="15">
                  <c:v>167.79</c:v>
                </c:pt>
                <c:pt idx="16">
                  <c:v>184.6</c:v>
                </c:pt>
                <c:pt idx="17">
                  <c:v>155.52000000000001</c:v>
                </c:pt>
                <c:pt idx="18">
                  <c:v>118.37</c:v>
                </c:pt>
                <c:pt idx="19">
                  <c:v>187.64</c:v>
                </c:pt>
                <c:pt idx="20">
                  <c:v>152.94</c:v>
                </c:pt>
                <c:pt idx="21">
                  <c:v>216.0865</c:v>
                </c:pt>
                <c:pt idx="22">
                  <c:v>122.9589</c:v>
                </c:pt>
                <c:pt idx="23">
                  <c:v>231.36059999999998</c:v>
                </c:pt>
                <c:pt idx="24">
                  <c:v>181.97409999999999</c:v>
                </c:pt>
                <c:pt idx="25">
                  <c:v>237.1756</c:v>
                </c:pt>
                <c:pt idx="26">
                  <c:v>152.7561</c:v>
                </c:pt>
                <c:pt idx="27">
                  <c:v>106.79349999999999</c:v>
                </c:pt>
                <c:pt idx="28">
                  <c:v>95.068000000000012</c:v>
                </c:pt>
                <c:pt idx="29">
                  <c:v>200.38650000000001</c:v>
                </c:pt>
                <c:pt idx="30">
                  <c:v>185.79950000000002</c:v>
                </c:pt>
                <c:pt idx="31">
                  <c:v>144.61090000000002</c:v>
                </c:pt>
                <c:pt idx="32">
                  <c:v>202.96559999999999</c:v>
                </c:pt>
                <c:pt idx="33">
                  <c:v>178.18009999999998</c:v>
                </c:pt>
                <c:pt idx="34">
                  <c:v>182.50230000000002</c:v>
                </c:pt>
                <c:pt idx="35">
                  <c:v>139.37539999999998</c:v>
                </c:pt>
                <c:pt idx="36">
                  <c:v>169.5941</c:v>
                </c:pt>
                <c:pt idx="37">
                  <c:v>188.92520000000002</c:v>
                </c:pt>
                <c:pt idx="38">
                  <c:v>162.34569999999999</c:v>
                </c:pt>
                <c:pt idx="39">
                  <c:v>190.47899999999998</c:v>
                </c:pt>
                <c:pt idx="40">
                  <c:v>100.98440000000001</c:v>
                </c:pt>
                <c:pt idx="41">
                  <c:v>117.91929999999999</c:v>
                </c:pt>
                <c:pt idx="42">
                  <c:v>235.03620000000001</c:v>
                </c:pt>
                <c:pt idx="43">
                  <c:v>235.26690000000002</c:v>
                </c:pt>
                <c:pt idx="44">
                  <c:v>175.68609999999998</c:v>
                </c:pt>
                <c:pt idx="45">
                  <c:v>201.95099999999999</c:v>
                </c:pt>
                <c:pt idx="46">
                  <c:v>208.98229999999998</c:v>
                </c:pt>
                <c:pt idx="47">
                  <c:v>188.27930000000001</c:v>
                </c:pt>
                <c:pt idx="48">
                  <c:v>207.45869999999999</c:v>
                </c:pt>
                <c:pt idx="49">
                  <c:v>160.01490000000001</c:v>
                </c:pt>
                <c:pt idx="50">
                  <c:v>293.75869999999998</c:v>
                </c:pt>
                <c:pt idx="51">
                  <c:v>153.2193</c:v>
                </c:pt>
                <c:pt idx="52">
                  <c:v>241.37610000000001</c:v>
                </c:pt>
                <c:pt idx="53">
                  <c:v>146.52609999999999</c:v>
                </c:pt>
                <c:pt idx="54">
                  <c:v>169.49199999999999</c:v>
                </c:pt>
                <c:pt idx="55">
                  <c:v>207.85059999999999</c:v>
                </c:pt>
                <c:pt idx="56">
                  <c:v>206.12370000000001</c:v>
                </c:pt>
                <c:pt idx="57">
                  <c:v>133.43899999999999</c:v>
                </c:pt>
                <c:pt idx="58">
                  <c:v>172.54320000000001</c:v>
                </c:pt>
                <c:pt idx="59">
                  <c:v>300.7928</c:v>
                </c:pt>
                <c:pt idx="60">
                  <c:v>229.77339999999998</c:v>
                </c:pt>
                <c:pt idx="61">
                  <c:v>208.41900000000001</c:v>
                </c:pt>
                <c:pt idx="62">
                  <c:v>191.23840000000001</c:v>
                </c:pt>
                <c:pt idx="63">
                  <c:v>138.16579999999999</c:v>
                </c:pt>
                <c:pt idx="64">
                  <c:v>266.66669999999999</c:v>
                </c:pt>
                <c:pt idx="65">
                  <c:v>144.58750000000001</c:v>
                </c:pt>
                <c:pt idx="66">
                  <c:v>159.1617</c:v>
                </c:pt>
                <c:pt idx="67">
                  <c:v>171.81369999999998</c:v>
                </c:pt>
                <c:pt idx="68">
                  <c:v>100.30590000000001</c:v>
                </c:pt>
                <c:pt idx="69">
                  <c:v>124.72730000000001</c:v>
                </c:pt>
                <c:pt idx="70">
                  <c:v>228.244</c:v>
                </c:pt>
                <c:pt idx="71">
                  <c:v>166.47719999999998</c:v>
                </c:pt>
                <c:pt idx="72">
                  <c:v>290.55419999999998</c:v>
                </c:pt>
                <c:pt idx="73">
                  <c:v>83.76339999999999</c:v>
                </c:pt>
                <c:pt idx="74">
                  <c:v>210.44370000000001</c:v>
                </c:pt>
                <c:pt idx="75">
                  <c:v>138.11899999999997</c:v>
                </c:pt>
                <c:pt idx="76">
                  <c:v>192.37610000000001</c:v>
                </c:pt>
                <c:pt idx="77">
                  <c:v>185.0866</c:v>
                </c:pt>
                <c:pt idx="78">
                  <c:v>163.76750000000001</c:v>
                </c:pt>
                <c:pt idx="79">
                  <c:v>91.620999999999995</c:v>
                </c:pt>
                <c:pt idx="80">
                  <c:v>243.43790000000001</c:v>
                </c:pt>
                <c:pt idx="81">
                  <c:v>148.9059</c:v>
                </c:pt>
                <c:pt idx="82">
                  <c:v>104.97579999999999</c:v>
                </c:pt>
                <c:pt idx="83">
                  <c:v>197.34380000000002</c:v>
                </c:pt>
                <c:pt idx="84">
                  <c:v>188.75209999999998</c:v>
                </c:pt>
                <c:pt idx="85">
                  <c:v>177.05950000000001</c:v>
                </c:pt>
                <c:pt idx="86">
                  <c:v>173.0641</c:v>
                </c:pt>
                <c:pt idx="87">
                  <c:v>198.33270000000002</c:v>
                </c:pt>
                <c:pt idx="88">
                  <c:v>231.77359999999999</c:v>
                </c:pt>
                <c:pt idx="89">
                  <c:v>127.3079</c:v>
                </c:pt>
                <c:pt idx="90">
                  <c:v>218.6626</c:v>
                </c:pt>
                <c:pt idx="91">
                  <c:v>133.43549999999999</c:v>
                </c:pt>
                <c:pt idx="92">
                  <c:v>162.45140000000001</c:v>
                </c:pt>
                <c:pt idx="93">
                  <c:v>205.05019999999999</c:v>
                </c:pt>
                <c:pt idx="94">
                  <c:v>268.30619999999999</c:v>
                </c:pt>
                <c:pt idx="95">
                  <c:v>154.6122</c:v>
                </c:pt>
                <c:pt idx="96">
                  <c:v>164.52760000000001</c:v>
                </c:pt>
                <c:pt idx="97">
                  <c:v>192.72309999999999</c:v>
                </c:pt>
                <c:pt idx="98">
                  <c:v>164.73740000000001</c:v>
                </c:pt>
                <c:pt idx="99">
                  <c:v>172.38549999999998</c:v>
                </c:pt>
                <c:pt idx="100">
                  <c:v>183.76009999999999</c:v>
                </c:pt>
                <c:pt idx="101">
                  <c:v>284.86700000000002</c:v>
                </c:pt>
                <c:pt idx="102">
                  <c:v>159.17019999999999</c:v>
                </c:pt>
                <c:pt idx="103">
                  <c:v>163.63830000000002</c:v>
                </c:pt>
                <c:pt idx="104">
                  <c:v>230.52359999999999</c:v>
                </c:pt>
                <c:pt idx="105">
                  <c:v>136.17869999999999</c:v>
                </c:pt>
                <c:pt idx="106">
                  <c:v>177.5316</c:v>
                </c:pt>
                <c:pt idx="107">
                  <c:v>204.7893</c:v>
                </c:pt>
                <c:pt idx="108">
                  <c:v>178.75209999999998</c:v>
                </c:pt>
                <c:pt idx="109">
                  <c:v>159.0403</c:v>
                </c:pt>
                <c:pt idx="110">
                  <c:v>236.92930000000001</c:v>
                </c:pt>
                <c:pt idx="111">
                  <c:v>165.64519999999999</c:v>
                </c:pt>
                <c:pt idx="112">
                  <c:v>232.10360000000003</c:v>
                </c:pt>
                <c:pt idx="113">
                  <c:v>199.1507</c:v>
                </c:pt>
                <c:pt idx="114">
                  <c:v>199.02979999999999</c:v>
                </c:pt>
                <c:pt idx="115">
                  <c:v>175.83670000000001</c:v>
                </c:pt>
                <c:pt idx="116">
                  <c:v>215.5223</c:v>
                </c:pt>
                <c:pt idx="117">
                  <c:v>127.41629999999999</c:v>
                </c:pt>
                <c:pt idx="118">
                  <c:v>351.6</c:v>
                </c:pt>
                <c:pt idx="119">
                  <c:v>150.62</c:v>
                </c:pt>
                <c:pt idx="120">
                  <c:v>189.57570000000001</c:v>
                </c:pt>
                <c:pt idx="121">
                  <c:v>268.76159999999999</c:v>
                </c:pt>
                <c:pt idx="122">
                  <c:v>281.69</c:v>
                </c:pt>
                <c:pt idx="123">
                  <c:v>165.6311</c:v>
                </c:pt>
                <c:pt idx="124">
                  <c:v>190.3142</c:v>
                </c:pt>
                <c:pt idx="125">
                  <c:v>144.5762</c:v>
                </c:pt>
                <c:pt idx="126">
                  <c:v>144.94740000000002</c:v>
                </c:pt>
                <c:pt idx="127">
                  <c:v>209.08</c:v>
                </c:pt>
                <c:pt idx="128">
                  <c:v>177.98129999999998</c:v>
                </c:pt>
                <c:pt idx="129">
                  <c:v>214.0102</c:v>
                </c:pt>
                <c:pt idx="130">
                  <c:v>215.3329</c:v>
                </c:pt>
                <c:pt idx="131">
                  <c:v>114.0856</c:v>
                </c:pt>
                <c:pt idx="132">
                  <c:v>168.17</c:v>
                </c:pt>
                <c:pt idx="133">
                  <c:v>233.33</c:v>
                </c:pt>
                <c:pt idx="134">
                  <c:v>148</c:v>
                </c:pt>
                <c:pt idx="135">
                  <c:v>203.9</c:v>
                </c:pt>
                <c:pt idx="136">
                  <c:v>153.4</c:v>
                </c:pt>
                <c:pt idx="137">
                  <c:v>224.6</c:v>
                </c:pt>
                <c:pt idx="138">
                  <c:v>92.8</c:v>
                </c:pt>
                <c:pt idx="139">
                  <c:v>207.2</c:v>
                </c:pt>
                <c:pt idx="140">
                  <c:v>149</c:v>
                </c:pt>
                <c:pt idx="141">
                  <c:v>129.9</c:v>
                </c:pt>
                <c:pt idx="142">
                  <c:v>198.7</c:v>
                </c:pt>
                <c:pt idx="143">
                  <c:v>258.10000000000002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6-48AC-B70F-9FF3BE37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57728"/>
        <c:axId val="188459648"/>
      </c:barChart>
      <c:lineChart>
        <c:grouping val="standard"/>
        <c:varyColors val="0"/>
        <c:ser>
          <c:idx val="1"/>
          <c:order val="1"/>
          <c:tx>
            <c:strRef>
              <c:f>'6_Daten'!$D$9</c:f>
              <c:strCache>
                <c:ptCount val="1"/>
                <c:pt idx="0">
                  <c:v>Mittelwert 1881-1910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'6_Daten'!$B$10:$B$153</c:f>
              <c:numCache>
                <c:formatCode>General</c:formatCode>
                <c:ptCount val="14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  <c:pt idx="143">
                  <c:v>2023</c:v>
                </c:pt>
              </c:numCache>
            </c:numRef>
          </c:cat>
          <c:val>
            <c:numRef>
              <c:f>'6_Daten'!$D$10:$D$153</c:f>
              <c:numCache>
                <c:formatCode>#,##0.00000</c:formatCode>
                <c:ptCount val="144"/>
                <c:pt idx="0">
                  <c:v>178.18291333333326</c:v>
                </c:pt>
                <c:pt idx="1">
                  <c:v>178.18291333333326</c:v>
                </c:pt>
                <c:pt idx="2">
                  <c:v>178.18291333333326</c:v>
                </c:pt>
                <c:pt idx="3">
                  <c:v>178.18291333333326</c:v>
                </c:pt>
                <c:pt idx="4">
                  <c:v>178.18291333333326</c:v>
                </c:pt>
                <c:pt idx="5">
                  <c:v>178.18291333333326</c:v>
                </c:pt>
                <c:pt idx="6">
                  <c:v>178.18291333333326</c:v>
                </c:pt>
                <c:pt idx="7">
                  <c:v>178.18291333333326</c:v>
                </c:pt>
                <c:pt idx="8">
                  <c:v>178.18291333333326</c:v>
                </c:pt>
                <c:pt idx="9">
                  <c:v>178.18291333333326</c:v>
                </c:pt>
                <c:pt idx="10">
                  <c:v>178.18291333333326</c:v>
                </c:pt>
                <c:pt idx="11">
                  <c:v>178.18291333333326</c:v>
                </c:pt>
                <c:pt idx="12">
                  <c:v>178.18291333333326</c:v>
                </c:pt>
                <c:pt idx="13">
                  <c:v>178.18291333333326</c:v>
                </c:pt>
                <c:pt idx="14">
                  <c:v>178.18291333333326</c:v>
                </c:pt>
                <c:pt idx="15">
                  <c:v>178.18291333333326</c:v>
                </c:pt>
                <c:pt idx="16">
                  <c:v>178.18291333333326</c:v>
                </c:pt>
                <c:pt idx="17">
                  <c:v>178.18291333333326</c:v>
                </c:pt>
                <c:pt idx="18">
                  <c:v>178.18291333333326</c:v>
                </c:pt>
                <c:pt idx="19">
                  <c:v>178.18291333333326</c:v>
                </c:pt>
                <c:pt idx="20">
                  <c:v>178.18291333333326</c:v>
                </c:pt>
                <c:pt idx="21">
                  <c:v>178.18291333333326</c:v>
                </c:pt>
                <c:pt idx="22">
                  <c:v>178.18291333333326</c:v>
                </c:pt>
                <c:pt idx="23">
                  <c:v>178.18291333333326</c:v>
                </c:pt>
                <c:pt idx="24">
                  <c:v>178.18291333333326</c:v>
                </c:pt>
                <c:pt idx="25">
                  <c:v>178.18291333333326</c:v>
                </c:pt>
                <c:pt idx="26">
                  <c:v>178.18291333333326</c:v>
                </c:pt>
                <c:pt idx="27">
                  <c:v>178.18291333333326</c:v>
                </c:pt>
                <c:pt idx="28">
                  <c:v>178.18291333333326</c:v>
                </c:pt>
                <c:pt idx="29">
                  <c:v>178.18291333333326</c:v>
                </c:pt>
                <c:pt idx="30">
                  <c:v>178.18291333333326</c:v>
                </c:pt>
                <c:pt idx="31">
                  <c:v>178.18291333333326</c:v>
                </c:pt>
                <c:pt idx="32">
                  <c:v>178.18291333333326</c:v>
                </c:pt>
                <c:pt idx="33">
                  <c:v>178.18291333333326</c:v>
                </c:pt>
                <c:pt idx="34">
                  <c:v>178.18291333333326</c:v>
                </c:pt>
                <c:pt idx="35">
                  <c:v>178.18291333333326</c:v>
                </c:pt>
                <c:pt idx="36">
                  <c:v>178.18291333333326</c:v>
                </c:pt>
                <c:pt idx="37">
                  <c:v>178.18291333333326</c:v>
                </c:pt>
                <c:pt idx="38">
                  <c:v>178.18291333333326</c:v>
                </c:pt>
                <c:pt idx="39">
                  <c:v>178.18291333333326</c:v>
                </c:pt>
                <c:pt idx="40">
                  <c:v>178.18291333333326</c:v>
                </c:pt>
                <c:pt idx="41">
                  <c:v>178.18291333333326</c:v>
                </c:pt>
                <c:pt idx="42">
                  <c:v>178.18291333333326</c:v>
                </c:pt>
                <c:pt idx="43">
                  <c:v>178.18291333333326</c:v>
                </c:pt>
                <c:pt idx="44">
                  <c:v>178.18291333333326</c:v>
                </c:pt>
                <c:pt idx="45">
                  <c:v>178.18291333333326</c:v>
                </c:pt>
                <c:pt idx="46">
                  <c:v>178.18291333333326</c:v>
                </c:pt>
                <c:pt idx="47">
                  <c:v>178.18291333333326</c:v>
                </c:pt>
                <c:pt idx="48">
                  <c:v>178.18291333333326</c:v>
                </c:pt>
                <c:pt idx="49">
                  <c:v>178.18291333333326</c:v>
                </c:pt>
                <c:pt idx="50">
                  <c:v>178.18291333333326</c:v>
                </c:pt>
                <c:pt idx="51">
                  <c:v>178.18291333333326</c:v>
                </c:pt>
                <c:pt idx="52">
                  <c:v>178.18291333333326</c:v>
                </c:pt>
                <c:pt idx="53">
                  <c:v>178.18291333333326</c:v>
                </c:pt>
                <c:pt idx="54">
                  <c:v>178.18291333333326</c:v>
                </c:pt>
                <c:pt idx="55">
                  <c:v>178.18291333333326</c:v>
                </c:pt>
                <c:pt idx="56">
                  <c:v>178.18291333333326</c:v>
                </c:pt>
                <c:pt idx="57">
                  <c:v>178.18291333333326</c:v>
                </c:pt>
                <c:pt idx="58">
                  <c:v>178.18291333333326</c:v>
                </c:pt>
                <c:pt idx="59">
                  <c:v>178.18291333333326</c:v>
                </c:pt>
                <c:pt idx="60">
                  <c:v>178.18291333333326</c:v>
                </c:pt>
                <c:pt idx="61">
                  <c:v>178.18291333333326</c:v>
                </c:pt>
                <c:pt idx="62">
                  <c:v>178.18291333333326</c:v>
                </c:pt>
                <c:pt idx="63">
                  <c:v>178.18291333333326</c:v>
                </c:pt>
                <c:pt idx="64">
                  <c:v>178.18291333333326</c:v>
                </c:pt>
                <c:pt idx="65">
                  <c:v>178.18291333333326</c:v>
                </c:pt>
                <c:pt idx="66">
                  <c:v>178.18291333333326</c:v>
                </c:pt>
                <c:pt idx="67">
                  <c:v>178.18291333333326</c:v>
                </c:pt>
                <c:pt idx="68">
                  <c:v>178.18291333333326</c:v>
                </c:pt>
                <c:pt idx="69">
                  <c:v>178.18291333333326</c:v>
                </c:pt>
                <c:pt idx="70">
                  <c:v>178.18291333333326</c:v>
                </c:pt>
                <c:pt idx="71">
                  <c:v>178.18291333333326</c:v>
                </c:pt>
                <c:pt idx="72">
                  <c:v>178.18291333333326</c:v>
                </c:pt>
                <c:pt idx="73">
                  <c:v>178.18291333333326</c:v>
                </c:pt>
                <c:pt idx="74">
                  <c:v>178.18291333333326</c:v>
                </c:pt>
                <c:pt idx="75">
                  <c:v>178.18291333333326</c:v>
                </c:pt>
                <c:pt idx="76">
                  <c:v>178.18291333333326</c:v>
                </c:pt>
                <c:pt idx="77">
                  <c:v>178.18291333333326</c:v>
                </c:pt>
                <c:pt idx="78">
                  <c:v>178.18291333333326</c:v>
                </c:pt>
                <c:pt idx="79">
                  <c:v>178.18291333333326</c:v>
                </c:pt>
                <c:pt idx="80">
                  <c:v>178.18291333333326</c:v>
                </c:pt>
                <c:pt idx="81">
                  <c:v>178.18291333333326</c:v>
                </c:pt>
                <c:pt idx="82">
                  <c:v>178.18291333333326</c:v>
                </c:pt>
                <c:pt idx="83">
                  <c:v>178.18291333333326</c:v>
                </c:pt>
                <c:pt idx="84">
                  <c:v>178.18291333333326</c:v>
                </c:pt>
                <c:pt idx="85">
                  <c:v>178.18291333333326</c:v>
                </c:pt>
                <c:pt idx="86">
                  <c:v>178.18291333333326</c:v>
                </c:pt>
                <c:pt idx="87">
                  <c:v>178.18291333333326</c:v>
                </c:pt>
                <c:pt idx="88">
                  <c:v>178.18291333333326</c:v>
                </c:pt>
                <c:pt idx="89">
                  <c:v>178.18291333333326</c:v>
                </c:pt>
                <c:pt idx="90">
                  <c:v>178.18291333333326</c:v>
                </c:pt>
                <c:pt idx="91">
                  <c:v>178.18291333333326</c:v>
                </c:pt>
                <c:pt idx="92">
                  <c:v>178.18291333333326</c:v>
                </c:pt>
                <c:pt idx="93">
                  <c:v>178.18291333333326</c:v>
                </c:pt>
                <c:pt idx="94">
                  <c:v>178.18291333333326</c:v>
                </c:pt>
                <c:pt idx="95">
                  <c:v>178.18291333333326</c:v>
                </c:pt>
                <c:pt idx="96">
                  <c:v>178.18291333333326</c:v>
                </c:pt>
                <c:pt idx="97">
                  <c:v>178.18291333333326</c:v>
                </c:pt>
                <c:pt idx="98">
                  <c:v>178.18291333333326</c:v>
                </c:pt>
                <c:pt idx="99">
                  <c:v>178.18291333333326</c:v>
                </c:pt>
                <c:pt idx="100">
                  <c:v>178.18291333333326</c:v>
                </c:pt>
                <c:pt idx="101">
                  <c:v>178.18291333333326</c:v>
                </c:pt>
                <c:pt idx="102">
                  <c:v>178.18291333333326</c:v>
                </c:pt>
                <c:pt idx="103">
                  <c:v>178.18291333333326</c:v>
                </c:pt>
                <c:pt idx="104">
                  <c:v>178.18291333333326</c:v>
                </c:pt>
                <c:pt idx="105">
                  <c:v>178.18291333333326</c:v>
                </c:pt>
                <c:pt idx="106">
                  <c:v>178.18291333333326</c:v>
                </c:pt>
                <c:pt idx="107">
                  <c:v>178.18291333333326</c:v>
                </c:pt>
                <c:pt idx="108">
                  <c:v>178.18291333333326</c:v>
                </c:pt>
                <c:pt idx="109">
                  <c:v>178.18291333333326</c:v>
                </c:pt>
                <c:pt idx="110">
                  <c:v>178.18291333333326</c:v>
                </c:pt>
                <c:pt idx="111">
                  <c:v>178.18291333333326</c:v>
                </c:pt>
                <c:pt idx="112">
                  <c:v>178.18291333333326</c:v>
                </c:pt>
                <c:pt idx="113">
                  <c:v>178.18291333333326</c:v>
                </c:pt>
                <c:pt idx="114">
                  <c:v>178.18291333333326</c:v>
                </c:pt>
                <c:pt idx="115">
                  <c:v>178.18291333333326</c:v>
                </c:pt>
                <c:pt idx="116">
                  <c:v>178.18291333333326</c:v>
                </c:pt>
                <c:pt idx="117">
                  <c:v>178.18291333333326</c:v>
                </c:pt>
                <c:pt idx="118">
                  <c:v>178.18291333333326</c:v>
                </c:pt>
                <c:pt idx="119">
                  <c:v>178.18291333333326</c:v>
                </c:pt>
                <c:pt idx="120">
                  <c:v>178.18291333333326</c:v>
                </c:pt>
                <c:pt idx="121">
                  <c:v>178.18291333333326</c:v>
                </c:pt>
                <c:pt idx="122">
                  <c:v>178.18291333333326</c:v>
                </c:pt>
                <c:pt idx="123">
                  <c:v>178.18291333333326</c:v>
                </c:pt>
                <c:pt idx="124">
                  <c:v>178.18291333333326</c:v>
                </c:pt>
                <c:pt idx="125">
                  <c:v>178.18291333333326</c:v>
                </c:pt>
                <c:pt idx="126">
                  <c:v>178.18291333333326</c:v>
                </c:pt>
                <c:pt idx="127">
                  <c:v>178.18291333333326</c:v>
                </c:pt>
                <c:pt idx="128">
                  <c:v>178.18291333333326</c:v>
                </c:pt>
                <c:pt idx="129">
                  <c:v>178.18291333333326</c:v>
                </c:pt>
                <c:pt idx="130">
                  <c:v>178.18291333333326</c:v>
                </c:pt>
                <c:pt idx="131">
                  <c:v>178.18291333333326</c:v>
                </c:pt>
                <c:pt idx="132">
                  <c:v>178.18291333333326</c:v>
                </c:pt>
                <c:pt idx="133">
                  <c:v>178.18291333333326</c:v>
                </c:pt>
                <c:pt idx="134">
                  <c:v>178.18291333333326</c:v>
                </c:pt>
                <c:pt idx="135">
                  <c:v>178.18291333333326</c:v>
                </c:pt>
                <c:pt idx="136">
                  <c:v>178.18291333333326</c:v>
                </c:pt>
                <c:pt idx="137">
                  <c:v>178.18291333333326</c:v>
                </c:pt>
                <c:pt idx="138">
                  <c:v>178.18291333333326</c:v>
                </c:pt>
                <c:pt idx="139">
                  <c:v>178.18291333333326</c:v>
                </c:pt>
                <c:pt idx="140">
                  <c:v>178.18291333333326</c:v>
                </c:pt>
                <c:pt idx="141">
                  <c:v>178.18291333333326</c:v>
                </c:pt>
                <c:pt idx="142">
                  <c:v>178.18291333333326</c:v>
                </c:pt>
                <c:pt idx="143">
                  <c:v>178.18291333333326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6-48AC-B70F-9FF3BE37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57728"/>
        <c:axId val="188459648"/>
      </c:lineChart>
      <c:catAx>
        <c:axId val="188457728"/>
        <c:scaling>
          <c:orientation val="minMax"/>
        </c:scaling>
        <c:delete val="0"/>
        <c:axPos val="b"/>
        <c:title>
          <c:tx>
            <c:strRef>
              <c:f>'2_Daten'!$B$6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1884596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88459648"/>
        <c:scaling>
          <c:orientation val="minMax"/>
          <c:max val="400"/>
          <c:min val="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'6_Daten'!$B$5</c:f>
              <c:strCache>
                <c:ptCount val="1"/>
                <c:pt idx="0">
                  <c:v>Millimeter</c:v>
                </c:pt>
              </c:strCache>
            </c:strRef>
          </c:tx>
          <c:layout>
            <c:manualLayout>
              <c:xMode val="edge"/>
              <c:yMode val="edge"/>
              <c:x val="6.9507572830965064E-2"/>
              <c:y val="8.2482515352643865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188457728"/>
        <c:crosses val="autoZero"/>
        <c:crossBetween val="midCat"/>
        <c:majorUnit val="50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6.8598634440100587E-2"/>
          <c:y val="0.87204287888646892"/>
          <c:w val="0.82431391876100923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65" l="0.51181102362204722" r="0.51181102362204722" t="0.78740157480314965" header="0.31496062992125984" footer="0.31496062992125984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93852730852513E-2"/>
          <c:y val="7.0439202912207913E-2"/>
          <c:w val="0.87764288170805804"/>
          <c:h val="0.68571106416774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'7_Daten'!$B$10:$B$150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'7_Daten'!$C$10:$C$153</c:f>
              <c:numCache>
                <c:formatCode>#,##0.0000</c:formatCode>
                <c:ptCount val="144"/>
                <c:pt idx="0">
                  <c:v>#N/A</c:v>
                </c:pt>
                <c:pt idx="1">
                  <c:v>#N/A</c:v>
                </c:pt>
                <c:pt idx="2" formatCode="#,##0.00000">
                  <c:v>96.4268</c:v>
                </c:pt>
                <c:pt idx="3" formatCode="#,##0.00000">
                  <c:v>151.38400000000001</c:v>
                </c:pt>
                <c:pt idx="4" formatCode="#,##0.00000">
                  <c:v>179.87310000000002</c:v>
                </c:pt>
                <c:pt idx="5" formatCode="#,##0.00000">
                  <c:v>167.18049999999999</c:v>
                </c:pt>
                <c:pt idx="6" formatCode="#,##0.00000">
                  <c:v>128.84399999999999</c:v>
                </c:pt>
                <c:pt idx="7" formatCode="#,##0.00000">
                  <c:v>120.0133</c:v>
                </c:pt>
                <c:pt idx="8" formatCode="#,##0.00000">
                  <c:v>162.56799999999998</c:v>
                </c:pt>
                <c:pt idx="9" formatCode="#,##0.00000">
                  <c:v>114.40190000000001</c:v>
                </c:pt>
                <c:pt idx="10" formatCode="#,##0.00000">
                  <c:v>127.55680000000001</c:v>
                </c:pt>
                <c:pt idx="11" formatCode="#,##0.00000">
                  <c:v>68.559700000000007</c:v>
                </c:pt>
                <c:pt idx="12" formatCode="#,##0.00000">
                  <c:v>205.6</c:v>
                </c:pt>
                <c:pt idx="13" formatCode="#,##0.00000">
                  <c:v>184.74</c:v>
                </c:pt>
                <c:pt idx="14" formatCode="#,##0.00000">
                  <c:v>124.15</c:v>
                </c:pt>
                <c:pt idx="15" formatCode="#,##0.00000">
                  <c:v>149.04</c:v>
                </c:pt>
                <c:pt idx="16" formatCode="#,##0.00000">
                  <c:v>145.36000000000001</c:v>
                </c:pt>
                <c:pt idx="17" formatCode="#,##0.00000">
                  <c:v>135.21</c:v>
                </c:pt>
                <c:pt idx="18" formatCode="#,##0.00000">
                  <c:v>157.38</c:v>
                </c:pt>
                <c:pt idx="19" formatCode="#,##0.00000">
                  <c:v>163.9</c:v>
                </c:pt>
                <c:pt idx="20" formatCode="#,##0.00000">
                  <c:v>202.79</c:v>
                </c:pt>
                <c:pt idx="21" formatCode="#,##0.00000">
                  <c:v>149.79569999999998</c:v>
                </c:pt>
                <c:pt idx="22" formatCode="#,##0.00000">
                  <c:v>157.77970000000002</c:v>
                </c:pt>
                <c:pt idx="23" formatCode="#,##0.00000">
                  <c:v>160.76730000000001</c:v>
                </c:pt>
                <c:pt idx="24" formatCode="#,##0.00000">
                  <c:v>131.03790000000001</c:v>
                </c:pt>
                <c:pt idx="25" formatCode="#,##0.00000">
                  <c:v>145.71100000000001</c:v>
                </c:pt>
                <c:pt idx="26" formatCode="#,##0.00000">
                  <c:v>157.05020000000002</c:v>
                </c:pt>
                <c:pt idx="27" formatCode="#,##0.00000">
                  <c:v>169.7329</c:v>
                </c:pt>
                <c:pt idx="28" formatCode="#,##0.00000">
                  <c:v>180.29150000000001</c:v>
                </c:pt>
                <c:pt idx="29" formatCode="#,##0.00000">
                  <c:v>120.0746</c:v>
                </c:pt>
                <c:pt idx="30" formatCode="#,##0.00000">
                  <c:v>215.4049</c:v>
                </c:pt>
                <c:pt idx="31" formatCode="#,##0.00000">
                  <c:v>140.85900000000001</c:v>
                </c:pt>
                <c:pt idx="32" formatCode="#,##0.00000">
                  <c:v>179.30349999999999</c:v>
                </c:pt>
                <c:pt idx="33" formatCode="#,##0.00000">
                  <c:v>147.22399999999999</c:v>
                </c:pt>
                <c:pt idx="34" formatCode="#,##0.00000">
                  <c:v>158.55180000000001</c:v>
                </c:pt>
                <c:pt idx="35" formatCode="#,##0.00000">
                  <c:v>185.99680000000001</c:v>
                </c:pt>
                <c:pt idx="36" formatCode="#,##0.00000">
                  <c:v>268.83139999999997</c:v>
                </c:pt>
                <c:pt idx="37" formatCode="#,##0.00000">
                  <c:v>151.11539999999999</c:v>
                </c:pt>
                <c:pt idx="38" formatCode="#,##0.00000">
                  <c:v>152.95429999999999</c:v>
                </c:pt>
                <c:pt idx="39" formatCode="#,##0.00000">
                  <c:v>179.32189999999997</c:v>
                </c:pt>
                <c:pt idx="40" formatCode="#,##0.00000">
                  <c:v>246.31989999999999</c:v>
                </c:pt>
                <c:pt idx="41" formatCode="#,##0.00000">
                  <c:v>164.26689999999999</c:v>
                </c:pt>
                <c:pt idx="42" formatCode="#,##0.00000">
                  <c:v>183.715</c:v>
                </c:pt>
                <c:pt idx="43" formatCode="#,##0.00000">
                  <c:v>193.38290000000001</c:v>
                </c:pt>
                <c:pt idx="44" formatCode="#,##0.00000">
                  <c:v>129.52260000000001</c:v>
                </c:pt>
                <c:pt idx="45" formatCode="#,##0.00000">
                  <c:v>127.56319999999999</c:v>
                </c:pt>
                <c:pt idx="46" formatCode="#,##0.00000">
                  <c:v>232.13790000000003</c:v>
                </c:pt>
                <c:pt idx="47" formatCode="#,##0.00000">
                  <c:v>143.01070000000001</c:v>
                </c:pt>
                <c:pt idx="48" formatCode="#,##0.00000">
                  <c:v>160.02930000000001</c:v>
                </c:pt>
                <c:pt idx="49" formatCode="#,##0.00000">
                  <c:v>110.87090000000001</c:v>
                </c:pt>
                <c:pt idx="50" formatCode="#,##0.00000">
                  <c:v>134.26150000000001</c:v>
                </c:pt>
                <c:pt idx="51" formatCode="#,##0.00000">
                  <c:v>164.3587</c:v>
                </c:pt>
                <c:pt idx="52" formatCode="#,##0.00000">
                  <c:v>125.38119999999999</c:v>
                </c:pt>
                <c:pt idx="53" formatCode="#,##0.00000">
                  <c:v>90.845200000000006</c:v>
                </c:pt>
                <c:pt idx="54" formatCode="#,##0.00000">
                  <c:v>93.841700000000003</c:v>
                </c:pt>
                <c:pt idx="55" formatCode="#,##0.00000">
                  <c:v>201.17610000000002</c:v>
                </c:pt>
                <c:pt idx="56" formatCode="#,##0.00000">
                  <c:v>192.14600000000002</c:v>
                </c:pt>
                <c:pt idx="57" formatCode="#,##0.00000">
                  <c:v>215.5565</c:v>
                </c:pt>
                <c:pt idx="58" formatCode="#,##0.00000">
                  <c:v>190.20350000000002</c:v>
                </c:pt>
                <c:pt idx="59" formatCode="#,##0.00000">
                  <c:v>155.8005</c:v>
                </c:pt>
                <c:pt idx="60" formatCode="#,##0.00000">
                  <c:v>120.059</c:v>
                </c:pt>
                <c:pt idx="61" formatCode="#,##0.00000">
                  <c:v>182.82759999999999</c:v>
                </c:pt>
                <c:pt idx="62" formatCode="#,##0.00000">
                  <c:v>145.26089999999999</c:v>
                </c:pt>
                <c:pt idx="63" formatCode="#,##0.00000">
                  <c:v>121.76100000000001</c:v>
                </c:pt>
                <c:pt idx="64" formatCode="#,##0.00000">
                  <c:v>174.19980000000001</c:v>
                </c:pt>
                <c:pt idx="65" formatCode="#,##0.00000">
                  <c:v>176.12740000000002</c:v>
                </c:pt>
                <c:pt idx="66" formatCode="#,##0.00000">
                  <c:v>232.65100000000001</c:v>
                </c:pt>
                <c:pt idx="67" formatCode="#,##0.00000">
                  <c:v>97.053200000000004</c:v>
                </c:pt>
                <c:pt idx="68" formatCode="#,##0.00000">
                  <c:v>303.96969999999999</c:v>
                </c:pt>
                <c:pt idx="69" formatCode="#,##0.00000">
                  <c:v>92.51</c:v>
                </c:pt>
                <c:pt idx="70" formatCode="#,##0.00000">
                  <c:v>228.6694</c:v>
                </c:pt>
                <c:pt idx="71" formatCode="#,##0.00000">
                  <c:v>169.86</c:v>
                </c:pt>
                <c:pt idx="72" formatCode="#,##0.00000">
                  <c:v>164.0513</c:v>
                </c:pt>
                <c:pt idx="73" formatCode="#,##0.00000">
                  <c:v>155.57409999999999</c:v>
                </c:pt>
                <c:pt idx="74" formatCode="#,##0.00000">
                  <c:v>120.33009999999999</c:v>
                </c:pt>
                <c:pt idx="75" formatCode="#,##0.00000">
                  <c:v>214.809</c:v>
                </c:pt>
                <c:pt idx="76" formatCode="#,##0.00000">
                  <c:v>183.25639999999999</c:v>
                </c:pt>
                <c:pt idx="77" formatCode="#,##0.00000">
                  <c:v>179.6283</c:v>
                </c:pt>
                <c:pt idx="78" formatCode="#,##0.00000">
                  <c:v>232.50360000000001</c:v>
                </c:pt>
                <c:pt idx="79" formatCode="#,##0.00000">
                  <c:v>144.35950000000003</c:v>
                </c:pt>
                <c:pt idx="80" formatCode="#,##0.00000">
                  <c:v>158.9751</c:v>
                </c:pt>
                <c:pt idx="81" formatCode="#,##0.00000">
                  <c:v>201.2038</c:v>
                </c:pt>
                <c:pt idx="82" formatCode="#,##0.00000">
                  <c:v>230.2321</c:v>
                </c:pt>
                <c:pt idx="83" formatCode="#,##0.00000">
                  <c:v>120.7649</c:v>
                </c:pt>
                <c:pt idx="84" formatCode="#,##0.00000">
                  <c:v>70.672399999999996</c:v>
                </c:pt>
                <c:pt idx="85" formatCode="#,##0.00000">
                  <c:v>176.2492</c:v>
                </c:pt>
                <c:pt idx="86" formatCode="#,##0.00000">
                  <c:v>250.75740000000002</c:v>
                </c:pt>
                <c:pt idx="87" formatCode="#,##0.00000">
                  <c:v>239.6773</c:v>
                </c:pt>
                <c:pt idx="88" formatCode="#,##0.00000">
                  <c:v>216.60110000000003</c:v>
                </c:pt>
                <c:pt idx="89" formatCode="#,##0.00000">
                  <c:v>136.50579999999999</c:v>
                </c:pt>
                <c:pt idx="90" formatCode="#,##0.00000">
                  <c:v>199.61489999999998</c:v>
                </c:pt>
                <c:pt idx="91" formatCode="#,##0.00000">
                  <c:v>116.6258</c:v>
                </c:pt>
                <c:pt idx="92" formatCode="#,##0.00000">
                  <c:v>69.1173</c:v>
                </c:pt>
                <c:pt idx="93" formatCode="#,##0.00000">
                  <c:v>98.510499999999993</c:v>
                </c:pt>
                <c:pt idx="94" formatCode="#,##0.00000">
                  <c:v>175.33089999999999</c:v>
                </c:pt>
                <c:pt idx="95" formatCode="#,##0.00000">
                  <c:v>212.66310000000001</c:v>
                </c:pt>
                <c:pt idx="96" formatCode="#,##0.00000">
                  <c:v>166.6704</c:v>
                </c:pt>
                <c:pt idx="97" formatCode="#,##0.00000">
                  <c:v>187.28640000000001</c:v>
                </c:pt>
                <c:pt idx="98" formatCode="#,##0.00000">
                  <c:v>140.1405</c:v>
                </c:pt>
                <c:pt idx="99" formatCode="#,##0.00000">
                  <c:v>196.0369</c:v>
                </c:pt>
                <c:pt idx="100" formatCode="#,##0.00000">
                  <c:v>207.4829</c:v>
                </c:pt>
                <c:pt idx="101" formatCode="#,##0.00000">
                  <c:v>191.6634</c:v>
                </c:pt>
                <c:pt idx="102" formatCode="#,##0.00000">
                  <c:v>194.22280000000001</c:v>
                </c:pt>
                <c:pt idx="103" formatCode="#,##0.00000">
                  <c:v>226.10659999999999</c:v>
                </c:pt>
                <c:pt idx="104" formatCode="#,##0.00000">
                  <c:v>219.85919999999999</c:v>
                </c:pt>
                <c:pt idx="105" formatCode="#,##0.00000">
                  <c:v>127.7638</c:v>
                </c:pt>
                <c:pt idx="106" formatCode="#,##0.00000">
                  <c:v>192.20500000000001</c:v>
                </c:pt>
                <c:pt idx="107" formatCode="#,##0.00000">
                  <c:v>235.77119999999999</c:v>
                </c:pt>
                <c:pt idx="108" formatCode="#,##0.00000">
                  <c:v>220.54109999999997</c:v>
                </c:pt>
                <c:pt idx="109" formatCode="#,##0.00000">
                  <c:v>175.6729</c:v>
                </c:pt>
                <c:pt idx="110" formatCode="#,##0.00000">
                  <c:v>224.70359999999999</c:v>
                </c:pt>
                <c:pt idx="111" formatCode="#,##0.00000">
                  <c:v>141.99609999999998</c:v>
                </c:pt>
                <c:pt idx="112" formatCode="#,##0.00000">
                  <c:v>156.9462</c:v>
                </c:pt>
                <c:pt idx="113" formatCode="#,##0.00000">
                  <c:v>174.38819999999998</c:v>
                </c:pt>
                <c:pt idx="114" formatCode="#,##0.00000">
                  <c:v>278.65339999999998</c:v>
                </c:pt>
                <c:pt idx="115" formatCode="#,##0.00000">
                  <c:v>278.67160000000001</c:v>
                </c:pt>
                <c:pt idx="116" formatCode="#,##0.00000">
                  <c:v>107.9357</c:v>
                </c:pt>
                <c:pt idx="117" formatCode="#,##0.00000">
                  <c:v>136.971</c:v>
                </c:pt>
                <c:pt idx="118" formatCode="#,##0.00000">
                  <c:v>169.25020000000001</c:v>
                </c:pt>
                <c:pt idx="119" formatCode="#,##0.00000">
                  <c:v>203.01</c:v>
                </c:pt>
                <c:pt idx="120" formatCode="#,##0.00000">
                  <c:v>259.05790000000002</c:v>
                </c:pt>
                <c:pt idx="121" formatCode="#,##0.00000">
                  <c:v>168.79750000000001</c:v>
                </c:pt>
                <c:pt idx="122" formatCode="#,##0.00000">
                  <c:v>248.56720000000001</c:v>
                </c:pt>
                <c:pt idx="123" formatCode="#,##0.00000">
                  <c:v>175.08940000000001</c:v>
                </c:pt>
                <c:pt idx="124" formatCode="#,##0.00000">
                  <c:v>216.42490000000001</c:v>
                </c:pt>
                <c:pt idx="125" formatCode="#,##0.00000">
                  <c:v>183.73340000000002</c:v>
                </c:pt>
                <c:pt idx="126" formatCode="#,##0.00000">
                  <c:v>150.45190000000002</c:v>
                </c:pt>
                <c:pt idx="127" formatCode="#,##0.00000">
                  <c:v>220.74940000000001</c:v>
                </c:pt>
                <c:pt idx="128" formatCode="#,##0.00000">
                  <c:v>182.4264</c:v>
                </c:pt>
                <c:pt idx="129" formatCode="#,##0.00000">
                  <c:v>143.73519999999999</c:v>
                </c:pt>
                <c:pt idx="130" formatCode="#,##0.00000">
                  <c:v>179.55430000000001</c:v>
                </c:pt>
                <c:pt idx="131" formatCode="#,##0.00000">
                  <c:v>183.4299</c:v>
                </c:pt>
                <c:pt idx="132" formatCode="#,##0.00000">
                  <c:v>254.19720000000001</c:v>
                </c:pt>
                <c:pt idx="133" formatCode="#,##0.00000">
                  <c:v>213.53</c:v>
                </c:pt>
                <c:pt idx="134" formatCode="#,##0.00000">
                  <c:v>118.2</c:v>
                </c:pt>
                <c:pt idx="135" formatCode="#,##0.00000">
                  <c:v>183.2</c:v>
                </c:pt>
                <c:pt idx="136" formatCode="#,##0.00000">
                  <c:v>191.5</c:v>
                </c:pt>
                <c:pt idx="137" formatCode="#,##0.00000">
                  <c:v>116.4</c:v>
                </c:pt>
                <c:pt idx="138" formatCode="#,##0.00000">
                  <c:v>198.6</c:v>
                </c:pt>
                <c:pt idx="139" formatCode="#,##0.00000">
                  <c:v>215.8</c:v>
                </c:pt>
                <c:pt idx="140" formatCode="#,##0.00000">
                  <c:v>223.4</c:v>
                </c:pt>
                <c:pt idx="141" formatCode="#,##0.00000">
                  <c:v>186.6</c:v>
                </c:pt>
                <c:pt idx="142" formatCode="#,##0.00000">
                  <c:v>203.3</c:v>
                </c:pt>
                <c:pt idx="143" formatCode="#,##0.00000">
                  <c:v>179.6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D-4EEA-B382-07041E204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97216"/>
        <c:axId val="188707584"/>
      </c:barChart>
      <c:lineChart>
        <c:grouping val="standard"/>
        <c:varyColors val="0"/>
        <c:ser>
          <c:idx val="1"/>
          <c:order val="1"/>
          <c:tx>
            <c:strRef>
              <c:f>'7_Daten'!$D$9</c:f>
              <c:strCache>
                <c:ptCount val="1"/>
                <c:pt idx="0">
                  <c:v>Mittelwert 1881-1910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'7_Daten'!$B$10:$B$153</c:f>
              <c:numCache>
                <c:formatCode>General</c:formatCode>
                <c:ptCount val="14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  <c:pt idx="143">
                  <c:v>2023</c:v>
                </c:pt>
              </c:numCache>
            </c:numRef>
          </c:cat>
          <c:val>
            <c:numRef>
              <c:f>'7_Daten'!$D$10:$D$153</c:f>
              <c:numCache>
                <c:formatCode>#,##0.00000</c:formatCode>
                <c:ptCount val="144"/>
                <c:pt idx="0">
                  <c:v>150.78013103448274</c:v>
                </c:pt>
                <c:pt idx="1">
                  <c:v>150.78013103448274</c:v>
                </c:pt>
                <c:pt idx="2">
                  <c:v>150.78013103448274</c:v>
                </c:pt>
                <c:pt idx="3">
                  <c:v>150.78013103448274</c:v>
                </c:pt>
                <c:pt idx="4">
                  <c:v>150.78013103448274</c:v>
                </c:pt>
                <c:pt idx="5">
                  <c:v>150.78013103448274</c:v>
                </c:pt>
                <c:pt idx="6">
                  <c:v>150.78013103448274</c:v>
                </c:pt>
                <c:pt idx="7">
                  <c:v>150.78013103448274</c:v>
                </c:pt>
                <c:pt idx="8">
                  <c:v>150.78013103448274</c:v>
                </c:pt>
                <c:pt idx="9">
                  <c:v>150.78013103448274</c:v>
                </c:pt>
                <c:pt idx="10">
                  <c:v>150.78013103448274</c:v>
                </c:pt>
                <c:pt idx="11">
                  <c:v>150.78013103448274</c:v>
                </c:pt>
                <c:pt idx="12">
                  <c:v>150.78013103448274</c:v>
                </c:pt>
                <c:pt idx="13">
                  <c:v>150.78013103448274</c:v>
                </c:pt>
                <c:pt idx="14">
                  <c:v>150.78013103448274</c:v>
                </c:pt>
                <c:pt idx="15">
                  <c:v>150.78013103448274</c:v>
                </c:pt>
                <c:pt idx="16">
                  <c:v>150.78013103448274</c:v>
                </c:pt>
                <c:pt idx="17">
                  <c:v>150.78013103448274</c:v>
                </c:pt>
                <c:pt idx="18">
                  <c:v>150.78013103448274</c:v>
                </c:pt>
                <c:pt idx="19">
                  <c:v>150.78013103448274</c:v>
                </c:pt>
                <c:pt idx="20">
                  <c:v>150.78013103448274</c:v>
                </c:pt>
                <c:pt idx="21">
                  <c:v>150.78013103448274</c:v>
                </c:pt>
                <c:pt idx="22">
                  <c:v>150.78013103448274</c:v>
                </c:pt>
                <c:pt idx="23">
                  <c:v>150.78013103448274</c:v>
                </c:pt>
                <c:pt idx="24">
                  <c:v>150.78013103448274</c:v>
                </c:pt>
                <c:pt idx="25">
                  <c:v>150.78013103448274</c:v>
                </c:pt>
                <c:pt idx="26">
                  <c:v>150.78013103448274</c:v>
                </c:pt>
                <c:pt idx="27">
                  <c:v>150.78013103448274</c:v>
                </c:pt>
                <c:pt idx="28">
                  <c:v>150.78013103448274</c:v>
                </c:pt>
                <c:pt idx="29">
                  <c:v>150.78013103448274</c:v>
                </c:pt>
                <c:pt idx="30">
                  <c:v>150.78013103448274</c:v>
                </c:pt>
                <c:pt idx="31">
                  <c:v>150.78013103448274</c:v>
                </c:pt>
                <c:pt idx="32">
                  <c:v>150.78013103448274</c:v>
                </c:pt>
                <c:pt idx="33">
                  <c:v>150.78013103448274</c:v>
                </c:pt>
                <c:pt idx="34">
                  <c:v>150.78013103448274</c:v>
                </c:pt>
                <c:pt idx="35">
                  <c:v>150.78013103448274</c:v>
                </c:pt>
                <c:pt idx="36">
                  <c:v>150.78013103448274</c:v>
                </c:pt>
                <c:pt idx="37">
                  <c:v>150.78013103448274</c:v>
                </c:pt>
                <c:pt idx="38">
                  <c:v>150.78013103448274</c:v>
                </c:pt>
                <c:pt idx="39">
                  <c:v>150.78013103448274</c:v>
                </c:pt>
                <c:pt idx="40">
                  <c:v>150.78013103448274</c:v>
                </c:pt>
                <c:pt idx="41">
                  <c:v>150.78013103448274</c:v>
                </c:pt>
                <c:pt idx="42">
                  <c:v>150.78013103448274</c:v>
                </c:pt>
                <c:pt idx="43">
                  <c:v>150.78013103448274</c:v>
                </c:pt>
                <c:pt idx="44">
                  <c:v>150.78013103448274</c:v>
                </c:pt>
                <c:pt idx="45">
                  <c:v>150.78013103448274</c:v>
                </c:pt>
                <c:pt idx="46">
                  <c:v>150.78013103448274</c:v>
                </c:pt>
                <c:pt idx="47">
                  <c:v>150.78013103448274</c:v>
                </c:pt>
                <c:pt idx="48">
                  <c:v>150.78013103448274</c:v>
                </c:pt>
                <c:pt idx="49">
                  <c:v>150.78013103448274</c:v>
                </c:pt>
                <c:pt idx="50">
                  <c:v>150.78013103448274</c:v>
                </c:pt>
                <c:pt idx="51">
                  <c:v>150.78013103448274</c:v>
                </c:pt>
                <c:pt idx="52">
                  <c:v>150.78013103448274</c:v>
                </c:pt>
                <c:pt idx="53">
                  <c:v>150.78013103448274</c:v>
                </c:pt>
                <c:pt idx="54">
                  <c:v>150.78013103448274</c:v>
                </c:pt>
                <c:pt idx="55">
                  <c:v>150.78013103448274</c:v>
                </c:pt>
                <c:pt idx="56">
                  <c:v>150.78013103448274</c:v>
                </c:pt>
                <c:pt idx="57">
                  <c:v>150.78013103448274</c:v>
                </c:pt>
                <c:pt idx="58">
                  <c:v>150.78013103448274</c:v>
                </c:pt>
                <c:pt idx="59">
                  <c:v>150.78013103448274</c:v>
                </c:pt>
                <c:pt idx="60">
                  <c:v>150.78013103448274</c:v>
                </c:pt>
                <c:pt idx="61">
                  <c:v>150.78013103448274</c:v>
                </c:pt>
                <c:pt idx="62">
                  <c:v>150.78013103448274</c:v>
                </c:pt>
                <c:pt idx="63">
                  <c:v>150.78013103448274</c:v>
                </c:pt>
                <c:pt idx="64">
                  <c:v>150.78013103448274</c:v>
                </c:pt>
                <c:pt idx="65">
                  <c:v>150.78013103448274</c:v>
                </c:pt>
                <c:pt idx="66">
                  <c:v>150.78013103448274</c:v>
                </c:pt>
                <c:pt idx="67">
                  <c:v>150.78013103448274</c:v>
                </c:pt>
                <c:pt idx="68">
                  <c:v>150.78013103448274</c:v>
                </c:pt>
                <c:pt idx="69">
                  <c:v>150.78013103448274</c:v>
                </c:pt>
                <c:pt idx="70">
                  <c:v>150.78013103448274</c:v>
                </c:pt>
                <c:pt idx="71">
                  <c:v>150.78013103448274</c:v>
                </c:pt>
                <c:pt idx="72">
                  <c:v>150.78013103448274</c:v>
                </c:pt>
                <c:pt idx="73">
                  <c:v>150.78013103448274</c:v>
                </c:pt>
                <c:pt idx="74">
                  <c:v>150.78013103448274</c:v>
                </c:pt>
                <c:pt idx="75">
                  <c:v>150.78013103448274</c:v>
                </c:pt>
                <c:pt idx="76">
                  <c:v>150.78013103448274</c:v>
                </c:pt>
                <c:pt idx="77">
                  <c:v>150.78013103448274</c:v>
                </c:pt>
                <c:pt idx="78">
                  <c:v>150.78013103448274</c:v>
                </c:pt>
                <c:pt idx="79">
                  <c:v>150.78013103448274</c:v>
                </c:pt>
                <c:pt idx="80">
                  <c:v>150.78013103448274</c:v>
                </c:pt>
                <c:pt idx="81">
                  <c:v>150.78013103448274</c:v>
                </c:pt>
                <c:pt idx="82">
                  <c:v>150.78013103448274</c:v>
                </c:pt>
                <c:pt idx="83">
                  <c:v>150.78013103448274</c:v>
                </c:pt>
                <c:pt idx="84">
                  <c:v>150.78013103448274</c:v>
                </c:pt>
                <c:pt idx="85">
                  <c:v>150.78013103448274</c:v>
                </c:pt>
                <c:pt idx="86">
                  <c:v>150.78013103448274</c:v>
                </c:pt>
                <c:pt idx="87">
                  <c:v>150.78013103448274</c:v>
                </c:pt>
                <c:pt idx="88">
                  <c:v>150.78013103448274</c:v>
                </c:pt>
                <c:pt idx="89">
                  <c:v>150.78013103448274</c:v>
                </c:pt>
                <c:pt idx="90">
                  <c:v>150.78013103448274</c:v>
                </c:pt>
                <c:pt idx="91">
                  <c:v>150.78013103448274</c:v>
                </c:pt>
                <c:pt idx="92">
                  <c:v>150.78013103448274</c:v>
                </c:pt>
                <c:pt idx="93">
                  <c:v>150.78013103448274</c:v>
                </c:pt>
                <c:pt idx="94">
                  <c:v>150.78013103448274</c:v>
                </c:pt>
                <c:pt idx="95">
                  <c:v>150.78013103448274</c:v>
                </c:pt>
                <c:pt idx="96">
                  <c:v>150.78013103448274</c:v>
                </c:pt>
                <c:pt idx="97">
                  <c:v>150.78013103448274</c:v>
                </c:pt>
                <c:pt idx="98">
                  <c:v>150.78013103448274</c:v>
                </c:pt>
                <c:pt idx="99">
                  <c:v>150.78013103448274</c:v>
                </c:pt>
                <c:pt idx="100">
                  <c:v>150.78013103448274</c:v>
                </c:pt>
                <c:pt idx="101">
                  <c:v>150.78013103448274</c:v>
                </c:pt>
                <c:pt idx="102">
                  <c:v>150.78013103448274</c:v>
                </c:pt>
                <c:pt idx="103">
                  <c:v>150.78013103448274</c:v>
                </c:pt>
                <c:pt idx="104">
                  <c:v>150.78013103448274</c:v>
                </c:pt>
                <c:pt idx="105">
                  <c:v>150.78013103448274</c:v>
                </c:pt>
                <c:pt idx="106">
                  <c:v>150.78013103448274</c:v>
                </c:pt>
                <c:pt idx="107">
                  <c:v>150.78013103448274</c:v>
                </c:pt>
                <c:pt idx="108">
                  <c:v>150.78013103448274</c:v>
                </c:pt>
                <c:pt idx="109">
                  <c:v>150.78013103448274</c:v>
                </c:pt>
                <c:pt idx="110">
                  <c:v>150.78013103448274</c:v>
                </c:pt>
                <c:pt idx="111">
                  <c:v>150.78013103448274</c:v>
                </c:pt>
                <c:pt idx="112">
                  <c:v>150.78013103448274</c:v>
                </c:pt>
                <c:pt idx="113">
                  <c:v>150.78013103448274</c:v>
                </c:pt>
                <c:pt idx="114">
                  <c:v>150.78013103448274</c:v>
                </c:pt>
                <c:pt idx="115">
                  <c:v>150.78013103448274</c:v>
                </c:pt>
                <c:pt idx="116">
                  <c:v>150.78013103448274</c:v>
                </c:pt>
                <c:pt idx="117">
                  <c:v>150.78013103448274</c:v>
                </c:pt>
                <c:pt idx="118">
                  <c:v>150.78013103448274</c:v>
                </c:pt>
                <c:pt idx="119">
                  <c:v>150.78013103448274</c:v>
                </c:pt>
                <c:pt idx="120">
                  <c:v>150.78013103448274</c:v>
                </c:pt>
                <c:pt idx="121">
                  <c:v>150.78013103448274</c:v>
                </c:pt>
                <c:pt idx="122">
                  <c:v>150.78013103448274</c:v>
                </c:pt>
                <c:pt idx="123">
                  <c:v>150.78013103448274</c:v>
                </c:pt>
                <c:pt idx="124">
                  <c:v>150.78013103448274</c:v>
                </c:pt>
                <c:pt idx="125">
                  <c:v>150.78013103448274</c:v>
                </c:pt>
                <c:pt idx="126">
                  <c:v>150.78013103448274</c:v>
                </c:pt>
                <c:pt idx="127">
                  <c:v>150.78013103448274</c:v>
                </c:pt>
                <c:pt idx="128">
                  <c:v>150.78013103448274</c:v>
                </c:pt>
                <c:pt idx="129">
                  <c:v>150.78013103448274</c:v>
                </c:pt>
                <c:pt idx="130">
                  <c:v>150.78013103448274</c:v>
                </c:pt>
                <c:pt idx="131">
                  <c:v>150.78013103448274</c:v>
                </c:pt>
                <c:pt idx="132">
                  <c:v>150.78013103448274</c:v>
                </c:pt>
                <c:pt idx="133">
                  <c:v>150.78013103448274</c:v>
                </c:pt>
                <c:pt idx="134">
                  <c:v>150.78013103448274</c:v>
                </c:pt>
                <c:pt idx="135">
                  <c:v>150.78013103448274</c:v>
                </c:pt>
                <c:pt idx="136">
                  <c:v>150.78013103448274</c:v>
                </c:pt>
                <c:pt idx="137">
                  <c:v>150.78013103448274</c:v>
                </c:pt>
                <c:pt idx="138">
                  <c:v>150.78013103448274</c:v>
                </c:pt>
                <c:pt idx="139">
                  <c:v>150.78013103448274</c:v>
                </c:pt>
                <c:pt idx="140">
                  <c:v>150.78013103448274</c:v>
                </c:pt>
                <c:pt idx="141">
                  <c:v>150.78013103448274</c:v>
                </c:pt>
                <c:pt idx="142">
                  <c:v>150.78013103448274</c:v>
                </c:pt>
                <c:pt idx="143">
                  <c:v>150.78013103448274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D-4EEA-B382-07041E204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97216"/>
        <c:axId val="188707584"/>
      </c:lineChart>
      <c:catAx>
        <c:axId val="188697216"/>
        <c:scaling>
          <c:orientation val="minMax"/>
        </c:scaling>
        <c:delete val="0"/>
        <c:axPos val="b"/>
        <c:title>
          <c:tx>
            <c:strRef>
              <c:f>'2_Daten'!$B$6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188707584"/>
        <c:crossesAt val="-6"/>
        <c:auto val="1"/>
        <c:lblAlgn val="ctr"/>
        <c:lblOffset val="100"/>
        <c:tickLblSkip val="10"/>
        <c:tickMarkSkip val="5"/>
        <c:noMultiLvlLbl val="0"/>
      </c:catAx>
      <c:valAx>
        <c:axId val="188707584"/>
        <c:scaling>
          <c:orientation val="minMax"/>
          <c:max val="400"/>
          <c:min val="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'7_Daten'!$B$5</c:f>
              <c:strCache>
                <c:ptCount val="1"/>
                <c:pt idx="0">
                  <c:v>Millimeter</c:v>
                </c:pt>
              </c:strCache>
            </c:strRef>
          </c:tx>
          <c:layout>
            <c:manualLayout>
              <c:xMode val="edge"/>
              <c:yMode val="edge"/>
              <c:x val="6.6003165555925933E-2"/>
              <c:y val="8.2482515352643865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188697216"/>
        <c:crosses val="autoZero"/>
        <c:crossBetween val="midCat"/>
        <c:majorUnit val="50"/>
        <c:minorUnit val="0.4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5.283707982984584E-2"/>
          <c:y val="0.87204287888646892"/>
          <c:w val="0.84007544018495728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73" footer="0.3149606299212617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2</xdr:row>
      <xdr:rowOff>74543</xdr:rowOff>
    </xdr:from>
    <xdr:to>
      <xdr:col>14</xdr:col>
      <xdr:colOff>8283</xdr:colOff>
      <xdr:row>23</xdr:row>
      <xdr:rowOff>107674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423201</xdr:colOff>
      <xdr:row>22</xdr:row>
      <xdr:rowOff>15031</xdr:rowOff>
    </xdr:from>
    <xdr:to>
      <xdr:col>12</xdr:col>
      <xdr:colOff>846738</xdr:colOff>
      <xdr:row>23</xdr:row>
      <xdr:rowOff>140163</xdr:rowOff>
    </xdr:to>
    <xdr:sp macro="" textlink="'2_Daten'!S3">
      <xdr:nvSpPr>
        <xdr:cNvPr id="3" name="Textfeld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474739" y="5327050"/>
          <a:ext cx="4497307" cy="242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A611A934-8066-49D0-8BAF-DB5E3AB1A9CF}" type="TxLink">
            <a:rPr lang="de-DE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Deutscher Wetterdienst (DWD), Mitteilung vom 15.03.2024</a:t>
          </a:fld>
          <a:endParaRPr lang="de-DE" sz="600">
            <a:solidFill>
              <a:srgbClr val="080808"/>
            </a:solidFill>
            <a:latin typeface="Meta Serif Offc" panose="02010504050101020102" pitchFamily="2" charset="0"/>
            <a:cs typeface="Meta Serif Offc" panose="02010504050101020102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24</xdr:row>
      <xdr:rowOff>31601</xdr:rowOff>
    </xdr:from>
    <xdr:to>
      <xdr:col>4</xdr:col>
      <xdr:colOff>778565</xdr:colOff>
      <xdr:row>34</xdr:row>
      <xdr:rowOff>67791</xdr:rowOff>
    </xdr:to>
    <xdr:sp macro="" textlink="'2_Daten'!B4">
      <xdr:nvSpPr>
        <xdr:cNvPr id="4" name="Textfeld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01876" y="5556833"/>
          <a:ext cx="1670602" cy="12046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2_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32522" y="266286"/>
          <a:ext cx="5922065" cy="285336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Jährliche mittlere Niederschlagshöhe in Deutschland 1881 bis 2023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223631" y="260244"/>
          <a:ext cx="5846149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22</xdr:row>
      <xdr:rowOff>5887</xdr:rowOff>
    </xdr:from>
    <xdr:to>
      <xdr:col>12</xdr:col>
      <xdr:colOff>860371</xdr:colOff>
      <xdr:row>22</xdr:row>
      <xdr:rowOff>5887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228091" y="5317906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889582</xdr:rowOff>
    </xdr:from>
    <xdr:to>
      <xdr:col>12</xdr:col>
      <xdr:colOff>860371</xdr:colOff>
      <xdr:row>18</xdr:row>
      <xdr:rowOff>889582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228091" y="4780178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06375" y="1952625"/>
          <a:ext cx="4333875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3</xdr:col>
      <xdr:colOff>9525</xdr:colOff>
      <xdr:row>1</xdr:row>
      <xdr:rowOff>161925</xdr:rowOff>
    </xdr:to>
    <xdr:cxnSp macro="">
      <xdr:nvCxnSpPr>
        <xdr:cNvPr id="3" name="Gerade Verbindu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71475" y="352425"/>
          <a:ext cx="2341245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28574</xdr:colOff>
      <xdr:row>2</xdr:row>
      <xdr:rowOff>66261</xdr:rowOff>
    </xdr:from>
    <xdr:to>
      <xdr:col>14</xdr:col>
      <xdr:colOff>16565</xdr:colOff>
      <xdr:row>24</xdr:row>
      <xdr:rowOff>49059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473534</xdr:colOff>
      <xdr:row>21</xdr:row>
      <xdr:rowOff>14074</xdr:rowOff>
    </xdr:from>
    <xdr:to>
      <xdr:col>12</xdr:col>
      <xdr:colOff>888789</xdr:colOff>
      <xdr:row>24</xdr:row>
      <xdr:rowOff>33126</xdr:rowOff>
    </xdr:to>
    <xdr:sp macro="" textlink="'4_Daten'!S3">
      <xdr:nvSpPr>
        <xdr:cNvPr id="3" name="Textfeld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525072" y="5274805"/>
          <a:ext cx="4489025" cy="2461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B4C2593E-7B2D-44A0-B8E7-4D045A3DAF4A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Deutscher Wetterdienst (DWD), Mitteilung vom 15.03.2024</a:t>
          </a:fld>
          <a:endParaRPr lang="de-DE" sz="200">
            <a:solidFill>
              <a:srgbClr val="080808"/>
            </a:solidFill>
            <a:latin typeface="Meta Serif Offc" panose="02010504050101020102" pitchFamily="2" charset="0"/>
            <a:cs typeface="Meta Serif Offc" panose="02010504050101020102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25</xdr:row>
      <xdr:rowOff>31601</xdr:rowOff>
    </xdr:from>
    <xdr:to>
      <xdr:col>4</xdr:col>
      <xdr:colOff>778565</xdr:colOff>
      <xdr:row>34</xdr:row>
      <xdr:rowOff>159537</xdr:rowOff>
    </xdr:to>
    <xdr:sp macro="" textlink="'2_Daten'!B4">
      <xdr:nvSpPr>
        <xdr:cNvPr id="4" name="Textfeld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4_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32522" y="266700"/>
          <a:ext cx="5903429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300553F-3E5E-483E-90F3-08DF8E8C66A1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Niederschlagshöhe im Frühling in Deutschland 1881 bis 2023</a:t>
          </a:fld>
          <a:endParaRPr lang="de-DE" sz="1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27358" y="260658"/>
          <a:ext cx="582378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4930</xdr:rowOff>
    </xdr:from>
    <xdr:to>
      <xdr:col>12</xdr:col>
      <xdr:colOff>860371</xdr:colOff>
      <xdr:row>21</xdr:row>
      <xdr:rowOff>4930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228091" y="5265661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889582</xdr:rowOff>
    </xdr:from>
    <xdr:to>
      <xdr:col>12</xdr:col>
      <xdr:colOff>860371</xdr:colOff>
      <xdr:row>18</xdr:row>
      <xdr:rowOff>889582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228091" y="4780178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2</xdr:row>
      <xdr:rowOff>66261</xdr:rowOff>
    </xdr:from>
    <xdr:to>
      <xdr:col>14</xdr:col>
      <xdr:colOff>8283</xdr:colOff>
      <xdr:row>23</xdr:row>
      <xdr:rowOff>107674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451552</xdr:colOff>
      <xdr:row>22</xdr:row>
      <xdr:rowOff>377</xdr:rowOff>
    </xdr:from>
    <xdr:to>
      <xdr:col>12</xdr:col>
      <xdr:colOff>883372</xdr:colOff>
      <xdr:row>24</xdr:row>
      <xdr:rowOff>17517</xdr:rowOff>
    </xdr:to>
    <xdr:sp macro="" textlink="'5_Daten'!S3">
      <xdr:nvSpPr>
        <xdr:cNvPr id="3" name="Textfeld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503090" y="5312396"/>
          <a:ext cx="4505590" cy="25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F78FD583-501A-45C6-B37A-AE75AE8A8D3B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Deutscher Wetterdienst (DWD), Mitteilung vom 15.03.2024</a:t>
          </a:fld>
          <a:endParaRPr lang="de-DE" sz="100">
            <a:solidFill>
              <a:srgbClr val="080808"/>
            </a:solidFill>
            <a:latin typeface="Meta Serif Offc" panose="02010504050101020102" pitchFamily="2" charset="0"/>
            <a:cs typeface="Meta Serif Offc" panose="02010504050101020102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24</xdr:row>
      <xdr:rowOff>60908</xdr:rowOff>
    </xdr:from>
    <xdr:to>
      <xdr:col>4</xdr:col>
      <xdr:colOff>778565</xdr:colOff>
      <xdr:row>34</xdr:row>
      <xdr:rowOff>106336</xdr:rowOff>
    </xdr:to>
    <xdr:sp macro="" textlink="'2_Daten'!B4">
      <xdr:nvSpPr>
        <xdr:cNvPr id="4" name="Textfeld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5_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132522" y="266700"/>
          <a:ext cx="5903429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543E3C-7B51-41FC-B71F-720E989C9390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Niederschlagshöhe im Sommer in Deutschland 1881 bis 2023</a:t>
          </a:fld>
          <a:endParaRPr lang="de-DE" sz="2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>
          <a:off x="227358" y="260658"/>
          <a:ext cx="582378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35194</xdr:rowOff>
    </xdr:from>
    <xdr:to>
      <xdr:col>12</xdr:col>
      <xdr:colOff>860371</xdr:colOff>
      <xdr:row>21</xdr:row>
      <xdr:rowOff>35194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228091" y="5295925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882255</xdr:rowOff>
    </xdr:from>
    <xdr:to>
      <xdr:col>12</xdr:col>
      <xdr:colOff>860371</xdr:colOff>
      <xdr:row>18</xdr:row>
      <xdr:rowOff>882255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28091" y="4772851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2</xdr:row>
      <xdr:rowOff>66261</xdr:rowOff>
    </xdr:from>
    <xdr:to>
      <xdr:col>14</xdr:col>
      <xdr:colOff>8283</xdr:colOff>
      <xdr:row>24</xdr:row>
      <xdr:rowOff>19751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508574</xdr:colOff>
      <xdr:row>21</xdr:row>
      <xdr:rowOff>43383</xdr:rowOff>
    </xdr:from>
    <xdr:to>
      <xdr:col>12</xdr:col>
      <xdr:colOff>882416</xdr:colOff>
      <xdr:row>24</xdr:row>
      <xdr:rowOff>39498</xdr:rowOff>
    </xdr:to>
    <xdr:sp macro="" textlink="'6_Daten'!S3">
      <xdr:nvSpPr>
        <xdr:cNvPr id="3" name="Textfeld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2560112" y="5304114"/>
          <a:ext cx="4447612" cy="252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1C671B4D-03C9-43E1-9706-F98713C9CC89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Deutscher Wetterdienst (DWD), Mitteilung vom 15.03.2024</a:t>
          </a:fld>
          <a:endParaRPr lang="de-DE" sz="100">
            <a:solidFill>
              <a:srgbClr val="080808"/>
            </a:solidFill>
            <a:latin typeface="Meta Serif Offc" panose="02010504050101020102" pitchFamily="2" charset="0"/>
            <a:cs typeface="Meta Serif Offc" panose="02010504050101020102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25</xdr:row>
      <xdr:rowOff>2293</xdr:rowOff>
    </xdr:from>
    <xdr:to>
      <xdr:col>4</xdr:col>
      <xdr:colOff>778565</xdr:colOff>
      <xdr:row>34</xdr:row>
      <xdr:rowOff>136600</xdr:rowOff>
    </xdr:to>
    <xdr:sp macro="" textlink="'2_Daten'!B4">
      <xdr:nvSpPr>
        <xdr:cNvPr id="4" name="Textfeld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6_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132522" y="266700"/>
          <a:ext cx="5903429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4FB212B-078B-43F7-A907-905E652DBEA3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Niederschlagshöhe im Herbst in Deutschland 1881 bis 2023</a:t>
          </a:fld>
          <a:endParaRPr lang="de-DE" sz="40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27358" y="260658"/>
          <a:ext cx="582378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26912</xdr:rowOff>
    </xdr:from>
    <xdr:to>
      <xdr:col>12</xdr:col>
      <xdr:colOff>860371</xdr:colOff>
      <xdr:row>21</xdr:row>
      <xdr:rowOff>26912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228091" y="5287643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882255</xdr:rowOff>
    </xdr:from>
    <xdr:to>
      <xdr:col>12</xdr:col>
      <xdr:colOff>860371</xdr:colOff>
      <xdr:row>18</xdr:row>
      <xdr:rowOff>882255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CxnSpPr/>
      </xdr:nvCxnSpPr>
      <xdr:spPr>
        <a:xfrm>
          <a:off x="228091" y="4772851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2</xdr:row>
      <xdr:rowOff>66261</xdr:rowOff>
    </xdr:from>
    <xdr:to>
      <xdr:col>14</xdr:col>
      <xdr:colOff>8283</xdr:colOff>
      <xdr:row>24</xdr:row>
      <xdr:rowOff>19751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473534</xdr:colOff>
      <xdr:row>21</xdr:row>
      <xdr:rowOff>34147</xdr:rowOff>
    </xdr:from>
    <xdr:to>
      <xdr:col>12</xdr:col>
      <xdr:colOff>888789</xdr:colOff>
      <xdr:row>24</xdr:row>
      <xdr:rowOff>19432</xdr:rowOff>
    </xdr:to>
    <xdr:sp macro="" textlink="'7_Daten'!S3">
      <xdr:nvSpPr>
        <xdr:cNvPr id="3" name="Textfeld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2525072" y="5294878"/>
          <a:ext cx="4489025" cy="241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35A02AAE-5A94-4451-9C4C-A4A0BFD39818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Deutscher Wetterdienst (DWD), Mitteilung vom 15.03.2024</a:t>
          </a:fld>
          <a:endParaRPr lang="de-DE" sz="100">
            <a:solidFill>
              <a:srgbClr val="080808"/>
            </a:solidFill>
            <a:latin typeface="Meta Serif Offc" panose="02010504050101020102" pitchFamily="2" charset="0"/>
            <a:cs typeface="Meta Serif Offc" panose="02010504050101020102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25</xdr:row>
      <xdr:rowOff>2293</xdr:rowOff>
    </xdr:from>
    <xdr:to>
      <xdr:col>4</xdr:col>
      <xdr:colOff>778565</xdr:colOff>
      <xdr:row>34</xdr:row>
      <xdr:rowOff>125769</xdr:rowOff>
    </xdr:to>
    <xdr:sp macro="" textlink="'2_Daten'!B4">
      <xdr:nvSpPr>
        <xdr:cNvPr id="4" name="Textfeld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7_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132522" y="266700"/>
          <a:ext cx="5903429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C0CE6E8-FED4-4F3F-9582-623793E6F467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Niederschlagshöhe im Winter in Deutschland 1881/1882 bis 2022/2023</a:t>
          </a:fld>
          <a:endParaRPr lang="de-DE" sz="54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CxnSpPr/>
      </xdr:nvCxnSpPr>
      <xdr:spPr>
        <a:xfrm>
          <a:off x="227358" y="260658"/>
          <a:ext cx="582378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25003</xdr:rowOff>
    </xdr:from>
    <xdr:to>
      <xdr:col>12</xdr:col>
      <xdr:colOff>860371</xdr:colOff>
      <xdr:row>21</xdr:row>
      <xdr:rowOff>25003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>
          <a:off x="228091" y="5285734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882255</xdr:rowOff>
    </xdr:from>
    <xdr:to>
      <xdr:col>12</xdr:col>
      <xdr:colOff>860371</xdr:colOff>
      <xdr:row>18</xdr:row>
      <xdr:rowOff>882255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>
          <a:off x="228091" y="4772851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BJ173"/>
  <sheetViews>
    <sheetView workbookViewId="0">
      <pane ySplit="495" topLeftCell="A121" activePane="bottomLeft"/>
      <selection activeCell="Q1" sqref="Q1"/>
      <selection pane="bottomLeft" activeCell="D146" sqref="D146"/>
    </sheetView>
  </sheetViews>
  <sheetFormatPr baseColWidth="10" defaultRowHeight="12.75" x14ac:dyDescent="0.2"/>
  <cols>
    <col min="2" max="2" width="11.5703125" customWidth="1"/>
    <col min="3" max="3" width="12.140625" customWidth="1"/>
    <col min="4" max="20" width="11.42578125" style="40"/>
    <col min="23" max="58" width="11.42578125" style="40"/>
    <col min="258" max="258" width="11.5703125" customWidth="1"/>
    <col min="259" max="259" width="12.140625" customWidth="1"/>
    <col min="514" max="514" width="11.5703125" customWidth="1"/>
    <col min="515" max="515" width="12.140625" customWidth="1"/>
    <col min="770" max="770" width="11.5703125" customWidth="1"/>
    <col min="771" max="771" width="12.140625" customWidth="1"/>
    <col min="1026" max="1026" width="11.5703125" customWidth="1"/>
    <col min="1027" max="1027" width="12.140625" customWidth="1"/>
    <col min="1282" max="1282" width="11.5703125" customWidth="1"/>
    <col min="1283" max="1283" width="12.140625" customWidth="1"/>
    <col min="1538" max="1538" width="11.5703125" customWidth="1"/>
    <col min="1539" max="1539" width="12.140625" customWidth="1"/>
    <col min="1794" max="1794" width="11.5703125" customWidth="1"/>
    <col min="1795" max="1795" width="12.140625" customWidth="1"/>
    <col min="2050" max="2050" width="11.5703125" customWidth="1"/>
    <col min="2051" max="2051" width="12.140625" customWidth="1"/>
    <col min="2306" max="2306" width="11.5703125" customWidth="1"/>
    <col min="2307" max="2307" width="12.140625" customWidth="1"/>
    <col min="2562" max="2562" width="11.5703125" customWidth="1"/>
    <col min="2563" max="2563" width="12.140625" customWidth="1"/>
    <col min="2818" max="2818" width="11.5703125" customWidth="1"/>
    <col min="2819" max="2819" width="12.140625" customWidth="1"/>
    <col min="3074" max="3074" width="11.5703125" customWidth="1"/>
    <col min="3075" max="3075" width="12.140625" customWidth="1"/>
    <col min="3330" max="3330" width="11.5703125" customWidth="1"/>
    <col min="3331" max="3331" width="12.140625" customWidth="1"/>
    <col min="3586" max="3586" width="11.5703125" customWidth="1"/>
    <col min="3587" max="3587" width="12.140625" customWidth="1"/>
    <col min="3842" max="3842" width="11.5703125" customWidth="1"/>
    <col min="3843" max="3843" width="12.140625" customWidth="1"/>
    <col min="4098" max="4098" width="11.5703125" customWidth="1"/>
    <col min="4099" max="4099" width="12.140625" customWidth="1"/>
    <col min="4354" max="4354" width="11.5703125" customWidth="1"/>
    <col min="4355" max="4355" width="12.140625" customWidth="1"/>
    <col min="4610" max="4610" width="11.5703125" customWidth="1"/>
    <col min="4611" max="4611" width="12.140625" customWidth="1"/>
    <col min="4866" max="4866" width="11.5703125" customWidth="1"/>
    <col min="4867" max="4867" width="12.140625" customWidth="1"/>
    <col min="5122" max="5122" width="11.5703125" customWidth="1"/>
    <col min="5123" max="5123" width="12.140625" customWidth="1"/>
    <col min="5378" max="5378" width="11.5703125" customWidth="1"/>
    <col min="5379" max="5379" width="12.140625" customWidth="1"/>
    <col min="5634" max="5634" width="11.5703125" customWidth="1"/>
    <col min="5635" max="5635" width="12.140625" customWidth="1"/>
    <col min="5890" max="5890" width="11.5703125" customWidth="1"/>
    <col min="5891" max="5891" width="12.140625" customWidth="1"/>
    <col min="6146" max="6146" width="11.5703125" customWidth="1"/>
    <col min="6147" max="6147" width="12.140625" customWidth="1"/>
    <col min="6402" max="6402" width="11.5703125" customWidth="1"/>
    <col min="6403" max="6403" width="12.140625" customWidth="1"/>
    <col min="6658" max="6658" width="11.5703125" customWidth="1"/>
    <col min="6659" max="6659" width="12.140625" customWidth="1"/>
    <col min="6914" max="6914" width="11.5703125" customWidth="1"/>
    <col min="6915" max="6915" width="12.140625" customWidth="1"/>
    <col min="7170" max="7170" width="11.5703125" customWidth="1"/>
    <col min="7171" max="7171" width="12.140625" customWidth="1"/>
    <col min="7426" max="7426" width="11.5703125" customWidth="1"/>
    <col min="7427" max="7427" width="12.140625" customWidth="1"/>
    <col min="7682" max="7682" width="11.5703125" customWidth="1"/>
    <col min="7683" max="7683" width="12.140625" customWidth="1"/>
    <col min="7938" max="7938" width="11.5703125" customWidth="1"/>
    <col min="7939" max="7939" width="12.140625" customWidth="1"/>
    <col min="8194" max="8194" width="11.5703125" customWidth="1"/>
    <col min="8195" max="8195" width="12.140625" customWidth="1"/>
    <col min="8450" max="8450" width="11.5703125" customWidth="1"/>
    <col min="8451" max="8451" width="12.140625" customWidth="1"/>
    <col min="8706" max="8706" width="11.5703125" customWidth="1"/>
    <col min="8707" max="8707" width="12.140625" customWidth="1"/>
    <col min="8962" max="8962" width="11.5703125" customWidth="1"/>
    <col min="8963" max="8963" width="12.140625" customWidth="1"/>
    <col min="9218" max="9218" width="11.5703125" customWidth="1"/>
    <col min="9219" max="9219" width="12.140625" customWidth="1"/>
    <col min="9474" max="9474" width="11.5703125" customWidth="1"/>
    <col min="9475" max="9475" width="12.140625" customWidth="1"/>
    <col min="9730" max="9730" width="11.5703125" customWidth="1"/>
    <col min="9731" max="9731" width="12.140625" customWidth="1"/>
    <col min="9986" max="9986" width="11.5703125" customWidth="1"/>
    <col min="9987" max="9987" width="12.140625" customWidth="1"/>
    <col min="10242" max="10242" width="11.5703125" customWidth="1"/>
    <col min="10243" max="10243" width="12.140625" customWidth="1"/>
    <col min="10498" max="10498" width="11.5703125" customWidth="1"/>
    <col min="10499" max="10499" width="12.140625" customWidth="1"/>
    <col min="10754" max="10754" width="11.5703125" customWidth="1"/>
    <col min="10755" max="10755" width="12.140625" customWidth="1"/>
    <col min="11010" max="11010" width="11.5703125" customWidth="1"/>
    <col min="11011" max="11011" width="12.140625" customWidth="1"/>
    <col min="11266" max="11266" width="11.5703125" customWidth="1"/>
    <col min="11267" max="11267" width="12.140625" customWidth="1"/>
    <col min="11522" max="11522" width="11.5703125" customWidth="1"/>
    <col min="11523" max="11523" width="12.140625" customWidth="1"/>
    <col min="11778" max="11778" width="11.5703125" customWidth="1"/>
    <col min="11779" max="11779" width="12.140625" customWidth="1"/>
    <col min="12034" max="12034" width="11.5703125" customWidth="1"/>
    <col min="12035" max="12035" width="12.140625" customWidth="1"/>
    <col min="12290" max="12290" width="11.5703125" customWidth="1"/>
    <col min="12291" max="12291" width="12.140625" customWidth="1"/>
    <col min="12546" max="12546" width="11.5703125" customWidth="1"/>
    <col min="12547" max="12547" width="12.140625" customWidth="1"/>
    <col min="12802" max="12802" width="11.5703125" customWidth="1"/>
    <col min="12803" max="12803" width="12.140625" customWidth="1"/>
    <col min="13058" max="13058" width="11.5703125" customWidth="1"/>
    <col min="13059" max="13059" width="12.140625" customWidth="1"/>
    <col min="13314" max="13314" width="11.5703125" customWidth="1"/>
    <col min="13315" max="13315" width="12.140625" customWidth="1"/>
    <col min="13570" max="13570" width="11.5703125" customWidth="1"/>
    <col min="13571" max="13571" width="12.140625" customWidth="1"/>
    <col min="13826" max="13826" width="11.5703125" customWidth="1"/>
    <col min="13827" max="13827" width="12.140625" customWidth="1"/>
    <col min="14082" max="14082" width="11.5703125" customWidth="1"/>
    <col min="14083" max="14083" width="12.140625" customWidth="1"/>
    <col min="14338" max="14338" width="11.5703125" customWidth="1"/>
    <col min="14339" max="14339" width="12.140625" customWidth="1"/>
    <col min="14594" max="14594" width="11.5703125" customWidth="1"/>
    <col min="14595" max="14595" width="12.140625" customWidth="1"/>
    <col min="14850" max="14850" width="11.5703125" customWidth="1"/>
    <col min="14851" max="14851" width="12.140625" customWidth="1"/>
    <col min="15106" max="15106" width="11.5703125" customWidth="1"/>
    <col min="15107" max="15107" width="12.140625" customWidth="1"/>
    <col min="15362" max="15362" width="11.5703125" customWidth="1"/>
    <col min="15363" max="15363" width="12.140625" customWidth="1"/>
    <col min="15618" max="15618" width="11.5703125" customWidth="1"/>
    <col min="15619" max="15619" width="12.140625" customWidth="1"/>
    <col min="15874" max="15874" width="11.5703125" customWidth="1"/>
    <col min="15875" max="15875" width="12.140625" customWidth="1"/>
    <col min="16130" max="16130" width="11.5703125" customWidth="1"/>
    <col min="16131" max="16131" width="12.140625" customWidth="1"/>
  </cols>
  <sheetData>
    <row r="1" spans="1:58" x14ac:dyDescent="0.2"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0" t="s">
        <v>17</v>
      </c>
      <c r="K1" s="40" t="s">
        <v>18</v>
      </c>
      <c r="L1" s="40" t="s">
        <v>19</v>
      </c>
      <c r="M1" s="40" t="s">
        <v>20</v>
      </c>
      <c r="N1" s="40" t="s">
        <v>21</v>
      </c>
      <c r="O1" s="40" t="s">
        <v>22</v>
      </c>
      <c r="P1" s="40" t="s">
        <v>23</v>
      </c>
      <c r="Q1" s="40" t="s">
        <v>46</v>
      </c>
      <c r="R1" s="40" t="s">
        <v>24</v>
      </c>
      <c r="S1" s="40" t="s">
        <v>25</v>
      </c>
      <c r="T1" s="40" t="s">
        <v>26</v>
      </c>
      <c r="U1" s="39"/>
      <c r="V1" s="40"/>
      <c r="Y1"/>
      <c r="Z1"/>
      <c r="AA1"/>
      <c r="AB1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</row>
    <row r="2" spans="1:58" x14ac:dyDescent="0.2">
      <c r="B2">
        <v>1880</v>
      </c>
      <c r="G2" s="39"/>
      <c r="I2" s="39"/>
      <c r="L2" s="39"/>
      <c r="M2" s="39"/>
      <c r="N2" s="39"/>
      <c r="O2" s="39"/>
      <c r="Q2" s="39"/>
      <c r="U2" s="39"/>
      <c r="V2" s="40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58" x14ac:dyDescent="0.2">
      <c r="A3" t="s">
        <v>10</v>
      </c>
      <c r="B3">
        <v>1881</v>
      </c>
      <c r="C3">
        <v>16</v>
      </c>
      <c r="D3" s="40">
        <v>656.98870000000011</v>
      </c>
      <c r="E3" s="40">
        <v>610.46019999999999</v>
      </c>
      <c r="F3" s="40">
        <v>529.89509999999996</v>
      </c>
      <c r="G3" s="40">
        <v>675.67969999999991</v>
      </c>
      <c r="H3" s="40">
        <v>643.40219999999999</v>
      </c>
      <c r="I3" s="40">
        <v>791.96080000000006</v>
      </c>
      <c r="J3" s="40">
        <v>711.20169999999996</v>
      </c>
      <c r="K3" s="40">
        <v>776.18559999999991</v>
      </c>
      <c r="L3" s="40">
        <v>828.55009999999993</v>
      </c>
      <c r="M3" s="40">
        <v>649.40520000000004</v>
      </c>
      <c r="N3" s="40">
        <v>804.85090000000002</v>
      </c>
      <c r="O3" s="40">
        <v>494.44240000000008</v>
      </c>
      <c r="P3" s="40">
        <v>521.05060000000003</v>
      </c>
      <c r="Q3" s="40">
        <v>536.25900000000001</v>
      </c>
      <c r="R3" s="40">
        <v>730.95469999999978</v>
      </c>
      <c r="S3" s="40">
        <v>655.03519999999992</v>
      </c>
      <c r="T3" s="40">
        <v>693.41890000000001</v>
      </c>
    </row>
    <row r="4" spans="1:58" x14ac:dyDescent="0.2">
      <c r="A4" t="s">
        <v>10</v>
      </c>
      <c r="B4">
        <v>1882</v>
      </c>
      <c r="C4">
        <v>16</v>
      </c>
      <c r="D4" s="40">
        <v>672.38409999999999</v>
      </c>
      <c r="E4" s="40">
        <v>736.25610000000006</v>
      </c>
      <c r="F4" s="40">
        <v>691.20410000000004</v>
      </c>
      <c r="G4" s="40">
        <v>785.2903</v>
      </c>
      <c r="H4" s="40">
        <v>758.8691</v>
      </c>
      <c r="I4" s="40">
        <v>1031.9823999999999</v>
      </c>
      <c r="J4" s="40">
        <v>1078.8993</v>
      </c>
      <c r="K4" s="40">
        <v>1210.4529</v>
      </c>
      <c r="L4" s="40">
        <v>1255.1965</v>
      </c>
      <c r="M4" s="40">
        <v>1005.0785</v>
      </c>
      <c r="N4" s="40">
        <v>1085.3130000000001</v>
      </c>
      <c r="O4" s="40">
        <v>568.44560000000001</v>
      </c>
      <c r="P4" s="40">
        <v>673.08079999999995</v>
      </c>
      <c r="Q4" s="40">
        <v>666.81769999999995</v>
      </c>
      <c r="R4" s="40">
        <v>952.32639999999992</v>
      </c>
      <c r="S4" s="40">
        <v>882.31859999999995</v>
      </c>
      <c r="T4" s="40">
        <v>926.78430000000003</v>
      </c>
    </row>
    <row r="5" spans="1:58" x14ac:dyDescent="0.2">
      <c r="A5" t="s">
        <v>10</v>
      </c>
      <c r="B5">
        <v>1883</v>
      </c>
      <c r="C5">
        <v>16</v>
      </c>
      <c r="D5" s="40">
        <v>584.33330000000012</v>
      </c>
      <c r="E5" s="40">
        <v>608.75370000000009</v>
      </c>
      <c r="F5" s="40">
        <v>506.6848</v>
      </c>
      <c r="G5" s="40">
        <v>684.68509999999992</v>
      </c>
      <c r="H5" s="40">
        <v>620.58960000000002</v>
      </c>
      <c r="I5" s="40">
        <v>754.57960000000003</v>
      </c>
      <c r="J5" s="40">
        <v>713.68650000000002</v>
      </c>
      <c r="K5" s="40">
        <v>819.57650000000012</v>
      </c>
      <c r="L5" s="40">
        <v>870.5308</v>
      </c>
      <c r="M5" s="40">
        <v>656.64660000000003</v>
      </c>
      <c r="N5" s="40">
        <v>832.41080000000011</v>
      </c>
      <c r="O5" s="40">
        <v>518.81060000000002</v>
      </c>
      <c r="P5" s="40">
        <v>500.38760000000002</v>
      </c>
      <c r="Q5" s="40">
        <v>474.82780000000002</v>
      </c>
      <c r="R5" s="40">
        <v>655.86300000000006</v>
      </c>
      <c r="S5" s="40">
        <v>593.03750000000002</v>
      </c>
      <c r="T5" s="40">
        <v>687.25530000000003</v>
      </c>
    </row>
    <row r="6" spans="1:58" x14ac:dyDescent="0.2">
      <c r="A6" t="s">
        <v>10</v>
      </c>
      <c r="B6">
        <v>1884</v>
      </c>
      <c r="C6">
        <v>16</v>
      </c>
      <c r="D6" s="40">
        <v>742.47169999999994</v>
      </c>
      <c r="E6" s="40">
        <v>706.0498</v>
      </c>
      <c r="F6" s="40">
        <v>667.32399999999996</v>
      </c>
      <c r="G6" s="40">
        <v>767.48580000000004</v>
      </c>
      <c r="H6" s="40">
        <v>755.2263999999999</v>
      </c>
      <c r="I6" s="40">
        <v>808.22170000000006</v>
      </c>
      <c r="J6" s="40">
        <v>700.26350000000002</v>
      </c>
      <c r="K6" s="40">
        <v>768.89689999999985</v>
      </c>
      <c r="L6" s="40">
        <v>776.35249999999996</v>
      </c>
      <c r="M6" s="40">
        <v>699.35629999999992</v>
      </c>
      <c r="N6" s="40">
        <v>797.0619999999999</v>
      </c>
      <c r="O6" s="40">
        <v>600.1031999999999</v>
      </c>
      <c r="P6" s="40">
        <v>634.35720000000003</v>
      </c>
      <c r="Q6" s="40">
        <v>635.88020000000006</v>
      </c>
      <c r="R6" s="40">
        <v>723.66650000000004</v>
      </c>
      <c r="S6" s="40">
        <v>672.18460000000005</v>
      </c>
      <c r="T6" s="40">
        <v>732.23759999999993</v>
      </c>
    </row>
    <row r="7" spans="1:58" x14ac:dyDescent="0.2">
      <c r="A7" t="s">
        <v>10</v>
      </c>
      <c r="B7">
        <v>1885</v>
      </c>
      <c r="C7">
        <v>16</v>
      </c>
      <c r="D7" s="40">
        <v>616.65100000000007</v>
      </c>
      <c r="E7" s="40">
        <v>637.6318</v>
      </c>
      <c r="F7" s="40">
        <v>562.66009999999994</v>
      </c>
      <c r="G7" s="40">
        <v>684.60290000000009</v>
      </c>
      <c r="H7" s="40">
        <v>646.66499999999996</v>
      </c>
      <c r="I7" s="40">
        <v>734.54719999999998</v>
      </c>
      <c r="J7" s="40">
        <v>793.23540000000003</v>
      </c>
      <c r="K7" s="40">
        <v>925.08130000000006</v>
      </c>
      <c r="L7" s="40">
        <v>990.84659999999997</v>
      </c>
      <c r="M7" s="40">
        <v>691.78060000000005</v>
      </c>
      <c r="N7" s="40">
        <v>830.26700000000005</v>
      </c>
      <c r="O7" s="40">
        <v>537.85809999999992</v>
      </c>
      <c r="P7" s="40">
        <v>549.82420000000002</v>
      </c>
      <c r="Q7" s="40">
        <v>536.3306</v>
      </c>
      <c r="R7" s="40">
        <v>665.07439999999997</v>
      </c>
      <c r="S7" s="40">
        <v>615.65789999999993</v>
      </c>
      <c r="T7" s="40">
        <v>718.45100000000002</v>
      </c>
    </row>
    <row r="8" spans="1:58" x14ac:dyDescent="0.2">
      <c r="A8" t="s">
        <v>10</v>
      </c>
      <c r="B8">
        <v>1886</v>
      </c>
      <c r="C8">
        <v>16</v>
      </c>
      <c r="D8" s="40">
        <v>580.93790000000001</v>
      </c>
      <c r="E8" s="40">
        <v>588.54970000000003</v>
      </c>
      <c r="F8" s="40">
        <v>528.30889999999999</v>
      </c>
      <c r="G8" s="40">
        <v>625.6345</v>
      </c>
      <c r="H8" s="40">
        <v>611.57809999999995</v>
      </c>
      <c r="I8" s="40">
        <v>764.69459999999992</v>
      </c>
      <c r="J8" s="40">
        <v>784.96950000000004</v>
      </c>
      <c r="K8" s="40">
        <v>891.65530000000012</v>
      </c>
      <c r="L8" s="40">
        <v>1063.0234</v>
      </c>
      <c r="M8" s="40">
        <v>745.28150000000005</v>
      </c>
      <c r="N8" s="40">
        <v>863.80229999999995</v>
      </c>
      <c r="O8" s="40">
        <v>442.64930000000004</v>
      </c>
      <c r="P8" s="40">
        <v>509.06420000000003</v>
      </c>
      <c r="Q8" s="40">
        <v>500.09580000000005</v>
      </c>
      <c r="R8" s="40">
        <v>714.91319999999996</v>
      </c>
      <c r="S8" s="40">
        <v>649.1273000000001</v>
      </c>
      <c r="T8" s="40">
        <v>722.65699999999993</v>
      </c>
    </row>
    <row r="9" spans="1:58" x14ac:dyDescent="0.2">
      <c r="A9" t="s">
        <v>10</v>
      </c>
      <c r="B9">
        <v>1887</v>
      </c>
      <c r="C9">
        <v>16</v>
      </c>
      <c r="D9" s="40">
        <v>480.86880000000002</v>
      </c>
      <c r="E9" s="40">
        <v>524.48260000000005</v>
      </c>
      <c r="F9" s="40">
        <v>472.92750000000001</v>
      </c>
      <c r="G9" s="40">
        <v>540.13599999999997</v>
      </c>
      <c r="H9" s="40">
        <v>537.57560000000001</v>
      </c>
      <c r="I9" s="40">
        <v>621.29169999999999</v>
      </c>
      <c r="J9" s="40">
        <v>634.11279999999999</v>
      </c>
      <c r="K9" s="40">
        <v>754.04060000000004</v>
      </c>
      <c r="L9" s="40">
        <v>772.11710000000005</v>
      </c>
      <c r="M9" s="40">
        <v>604.70050000000003</v>
      </c>
      <c r="N9" s="40">
        <v>708.42410000000007</v>
      </c>
      <c r="O9" s="40">
        <v>464.32059999999996</v>
      </c>
      <c r="P9" s="40">
        <v>464.00940000000003</v>
      </c>
      <c r="Q9" s="40">
        <v>453.11129999999997</v>
      </c>
      <c r="R9" s="40">
        <v>598.2718000000001</v>
      </c>
      <c r="S9" s="40">
        <v>550.5988000000001</v>
      </c>
      <c r="T9" s="40">
        <v>601.77669999999989</v>
      </c>
    </row>
    <row r="10" spans="1:58" x14ac:dyDescent="0.2">
      <c r="A10" t="s">
        <v>10</v>
      </c>
      <c r="B10">
        <v>1888</v>
      </c>
      <c r="C10">
        <v>16</v>
      </c>
      <c r="D10" s="40">
        <v>772.44640000000004</v>
      </c>
      <c r="E10" s="40">
        <v>710.93769999999995</v>
      </c>
      <c r="F10" s="40">
        <v>575.3119999999999</v>
      </c>
      <c r="G10" s="40">
        <v>809.30040000000008</v>
      </c>
      <c r="H10" s="40">
        <v>723.80690000000016</v>
      </c>
      <c r="I10" s="40">
        <v>815.23989999999981</v>
      </c>
      <c r="J10" s="40">
        <v>743.48789999999985</v>
      </c>
      <c r="K10" s="40">
        <v>839.92190000000016</v>
      </c>
      <c r="L10" s="40">
        <v>925.73179999999991</v>
      </c>
      <c r="M10" s="40">
        <v>698.62630000000001</v>
      </c>
      <c r="N10" s="40">
        <v>924.85550000000001</v>
      </c>
      <c r="O10" s="40">
        <v>640.73869999999999</v>
      </c>
      <c r="P10" s="40">
        <v>570.52679999999998</v>
      </c>
      <c r="Q10" s="40">
        <v>555.09229999999991</v>
      </c>
      <c r="R10" s="40">
        <v>717.84649999999988</v>
      </c>
      <c r="S10" s="40">
        <v>675.44260000000008</v>
      </c>
      <c r="T10" s="40">
        <v>766.21510000000001</v>
      </c>
    </row>
    <row r="11" spans="1:58" x14ac:dyDescent="0.2">
      <c r="A11" t="s">
        <v>10</v>
      </c>
      <c r="B11">
        <v>1889</v>
      </c>
      <c r="C11">
        <v>16</v>
      </c>
      <c r="D11" s="40">
        <v>749.24020000000007</v>
      </c>
      <c r="E11" s="40">
        <v>703.25859999999989</v>
      </c>
      <c r="F11" s="40">
        <v>615.39659999999992</v>
      </c>
      <c r="G11" s="40">
        <v>742.36879999999996</v>
      </c>
      <c r="H11" s="40">
        <v>709.01530000000002</v>
      </c>
      <c r="I11" s="40">
        <v>768.39390000000003</v>
      </c>
      <c r="J11" s="40">
        <v>689.53229999999996</v>
      </c>
      <c r="K11" s="40">
        <v>762.01370000000009</v>
      </c>
      <c r="L11" s="40">
        <v>944.82590000000016</v>
      </c>
      <c r="M11" s="40">
        <v>642.01660000000004</v>
      </c>
      <c r="N11" s="40">
        <v>900.9529</v>
      </c>
      <c r="O11" s="40">
        <v>585.15019999999993</v>
      </c>
      <c r="P11" s="40">
        <v>603.75850000000003</v>
      </c>
      <c r="Q11" s="40">
        <v>598.56079999999997</v>
      </c>
      <c r="R11" s="40">
        <v>757.5684</v>
      </c>
      <c r="S11" s="40">
        <v>682.85249999999996</v>
      </c>
      <c r="T11" s="40">
        <v>751.26070000000016</v>
      </c>
    </row>
    <row r="12" spans="1:58" x14ac:dyDescent="0.2">
      <c r="A12" t="s">
        <v>10</v>
      </c>
      <c r="B12">
        <v>1890</v>
      </c>
      <c r="C12">
        <v>16</v>
      </c>
      <c r="D12" s="40">
        <v>733.75710000000004</v>
      </c>
      <c r="E12" s="40">
        <v>663.51239999999984</v>
      </c>
      <c r="F12" s="40">
        <v>583.71260000000007</v>
      </c>
      <c r="G12" s="40">
        <v>706.95069999999998</v>
      </c>
      <c r="H12" s="40">
        <v>693.34069999999986</v>
      </c>
      <c r="I12" s="40">
        <v>824.25929999999994</v>
      </c>
      <c r="J12" s="40">
        <v>700.60870000000011</v>
      </c>
      <c r="K12" s="40">
        <v>769.93719999999996</v>
      </c>
      <c r="L12" s="40">
        <v>872.66300000000001</v>
      </c>
      <c r="M12" s="40">
        <v>690.63049999999998</v>
      </c>
      <c r="N12" s="40">
        <v>925.88499999999999</v>
      </c>
      <c r="O12" s="40">
        <v>556.68369999999993</v>
      </c>
      <c r="P12" s="40">
        <v>569.32449999999994</v>
      </c>
      <c r="Q12" s="40">
        <v>559.23699999999997</v>
      </c>
      <c r="R12" s="40">
        <v>727.21910000000014</v>
      </c>
      <c r="S12" s="40">
        <v>663.09910000000002</v>
      </c>
      <c r="T12" s="40">
        <v>744.5406999999999</v>
      </c>
    </row>
    <row r="13" spans="1:58" x14ac:dyDescent="0.2">
      <c r="A13" t="s">
        <v>10</v>
      </c>
      <c r="B13">
        <v>1891</v>
      </c>
      <c r="C13">
        <v>16</v>
      </c>
      <c r="D13" s="40">
        <v>747.52</v>
      </c>
      <c r="E13" s="40">
        <v>713.14</v>
      </c>
      <c r="F13" s="40">
        <v>607.21</v>
      </c>
      <c r="G13" s="40">
        <v>769.31</v>
      </c>
      <c r="H13" s="40">
        <v>723.92</v>
      </c>
      <c r="I13" s="40">
        <v>803.05</v>
      </c>
      <c r="J13" s="40">
        <v>743.88</v>
      </c>
      <c r="K13" s="40">
        <v>796.28</v>
      </c>
      <c r="L13" s="40">
        <v>859.26</v>
      </c>
      <c r="M13" s="40">
        <v>731.32</v>
      </c>
      <c r="N13" s="40">
        <v>862.08</v>
      </c>
      <c r="O13" s="40">
        <v>617.55999999999995</v>
      </c>
      <c r="P13" s="40">
        <v>625.04</v>
      </c>
      <c r="Q13" s="40">
        <v>619.08000000000004</v>
      </c>
      <c r="R13" s="40">
        <v>815.04</v>
      </c>
      <c r="S13" s="40">
        <v>739.43</v>
      </c>
      <c r="T13" s="40">
        <v>760.27</v>
      </c>
      <c r="V13" s="41"/>
      <c r="W13" s="41"/>
      <c r="X13" s="41"/>
      <c r="Y13" s="41"/>
      <c r="Z13"/>
      <c r="AA13"/>
      <c r="AB13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58" x14ac:dyDescent="0.2">
      <c r="A14" t="s">
        <v>10</v>
      </c>
      <c r="B14">
        <v>1892</v>
      </c>
      <c r="C14">
        <v>16</v>
      </c>
      <c r="D14" s="40">
        <v>540.89</v>
      </c>
      <c r="E14" s="40">
        <v>567.14</v>
      </c>
      <c r="F14" s="40">
        <v>390.28</v>
      </c>
      <c r="G14" s="40">
        <v>632.96</v>
      </c>
      <c r="H14" s="40">
        <v>585.91999999999996</v>
      </c>
      <c r="I14" s="40">
        <v>658.89</v>
      </c>
      <c r="J14" s="40">
        <v>599.26</v>
      </c>
      <c r="K14" s="40">
        <v>650.12</v>
      </c>
      <c r="L14" s="40">
        <v>833.16</v>
      </c>
      <c r="M14" s="40">
        <v>527.80999999999995</v>
      </c>
      <c r="N14" s="40">
        <v>906.4</v>
      </c>
      <c r="O14" s="40">
        <v>523.86</v>
      </c>
      <c r="P14" s="40">
        <v>414.45</v>
      </c>
      <c r="Q14" s="40">
        <v>410.76</v>
      </c>
      <c r="R14" s="40">
        <v>540.29</v>
      </c>
      <c r="S14" s="40">
        <v>535.19000000000005</v>
      </c>
      <c r="T14" s="40">
        <v>647.15</v>
      </c>
      <c r="V14" s="41"/>
      <c r="W14" s="41"/>
      <c r="X14" s="41"/>
      <c r="Y14" s="41"/>
      <c r="Z14"/>
      <c r="AA14"/>
      <c r="AB14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/>
      <c r="AU14"/>
      <c r="AV14"/>
      <c r="AW14"/>
      <c r="AX14"/>
      <c r="AY14"/>
      <c r="AZ14"/>
      <c r="BA14"/>
      <c r="BB14"/>
      <c r="BC14"/>
      <c r="BD14"/>
      <c r="BE14"/>
      <c r="BF14"/>
    </row>
    <row r="15" spans="1:58" x14ac:dyDescent="0.2">
      <c r="A15" t="s">
        <v>10</v>
      </c>
      <c r="B15">
        <v>1893</v>
      </c>
      <c r="C15">
        <v>16</v>
      </c>
      <c r="D15" s="40">
        <v>651.57000000000005</v>
      </c>
      <c r="E15" s="40">
        <v>590.79</v>
      </c>
      <c r="F15" s="40">
        <v>512.64</v>
      </c>
      <c r="G15" s="40">
        <v>712.85</v>
      </c>
      <c r="H15" s="40">
        <v>626.08000000000004</v>
      </c>
      <c r="I15" s="40">
        <v>706.35</v>
      </c>
      <c r="J15" s="40">
        <v>673.51</v>
      </c>
      <c r="K15" s="40">
        <v>748.3</v>
      </c>
      <c r="L15" s="40">
        <v>727.14</v>
      </c>
      <c r="M15" s="40">
        <v>668.72</v>
      </c>
      <c r="N15" s="40">
        <v>804.87</v>
      </c>
      <c r="O15" s="40">
        <v>571.02</v>
      </c>
      <c r="P15" s="40">
        <v>529.61</v>
      </c>
      <c r="Q15" s="40">
        <v>543.12</v>
      </c>
      <c r="R15" s="40">
        <v>665.25</v>
      </c>
      <c r="S15" s="40">
        <v>656.93</v>
      </c>
      <c r="T15" s="40">
        <v>675.73</v>
      </c>
      <c r="V15" s="41"/>
      <c r="W15" s="41"/>
      <c r="X15" s="41"/>
      <c r="Y15" s="41"/>
      <c r="Z15"/>
      <c r="AA15"/>
      <c r="AB15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 x14ac:dyDescent="0.2">
      <c r="A16" t="s">
        <v>10</v>
      </c>
      <c r="B16">
        <v>1894</v>
      </c>
      <c r="C16">
        <v>16</v>
      </c>
      <c r="D16" s="40">
        <v>769.8</v>
      </c>
      <c r="E16" s="40">
        <v>740.92</v>
      </c>
      <c r="F16" s="40">
        <v>578.85</v>
      </c>
      <c r="G16" s="40">
        <v>753.66</v>
      </c>
      <c r="H16" s="40">
        <v>768</v>
      </c>
      <c r="I16" s="40">
        <v>891.35</v>
      </c>
      <c r="J16" s="40">
        <v>738.08</v>
      </c>
      <c r="K16" s="40">
        <v>754.01</v>
      </c>
      <c r="L16" s="40">
        <v>882</v>
      </c>
      <c r="M16" s="40">
        <v>783.95</v>
      </c>
      <c r="N16" s="40">
        <v>954.15</v>
      </c>
      <c r="O16" s="40">
        <v>611.74</v>
      </c>
      <c r="P16" s="40">
        <v>616.75</v>
      </c>
      <c r="Q16" s="40">
        <v>577.79999999999995</v>
      </c>
      <c r="R16" s="40">
        <v>829.48</v>
      </c>
      <c r="S16" s="40">
        <v>766.07</v>
      </c>
      <c r="T16" s="40">
        <v>795.19</v>
      </c>
      <c r="V16" s="41"/>
      <c r="W16" s="41"/>
      <c r="X16" s="41"/>
      <c r="Y16" s="41"/>
      <c r="Z16"/>
      <c r="AA16"/>
      <c r="AB16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x14ac:dyDescent="0.2">
      <c r="A17" t="s">
        <v>10</v>
      </c>
      <c r="B17">
        <v>1895</v>
      </c>
      <c r="C17">
        <v>16</v>
      </c>
      <c r="D17" s="40">
        <v>752.85</v>
      </c>
      <c r="E17" s="40">
        <v>674.77</v>
      </c>
      <c r="F17" s="40">
        <v>523.85</v>
      </c>
      <c r="G17" s="40">
        <v>750.83</v>
      </c>
      <c r="H17" s="40">
        <v>740.8</v>
      </c>
      <c r="I17" s="40">
        <v>839.26</v>
      </c>
      <c r="J17" s="40">
        <v>748.8</v>
      </c>
      <c r="K17" s="40">
        <v>871.83</v>
      </c>
      <c r="L17" s="40">
        <v>918.8</v>
      </c>
      <c r="M17" s="40">
        <v>715.04</v>
      </c>
      <c r="N17" s="40">
        <v>917.42</v>
      </c>
      <c r="O17" s="40">
        <v>609.11</v>
      </c>
      <c r="P17" s="40">
        <v>540.27</v>
      </c>
      <c r="Q17" s="40">
        <v>576.66</v>
      </c>
      <c r="R17" s="40">
        <v>717.42</v>
      </c>
      <c r="S17" s="40">
        <v>706.33</v>
      </c>
      <c r="T17" s="40">
        <v>765.12</v>
      </c>
      <c r="V17" s="41"/>
      <c r="W17" s="41"/>
      <c r="X17" s="41"/>
      <c r="Y17" s="41"/>
      <c r="Z17"/>
      <c r="AA17"/>
      <c r="AB17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 x14ac:dyDescent="0.2">
      <c r="A18" t="s">
        <v>10</v>
      </c>
      <c r="B18">
        <v>1896</v>
      </c>
      <c r="C18">
        <v>16</v>
      </c>
      <c r="D18" s="40">
        <v>702.16</v>
      </c>
      <c r="E18" s="40">
        <v>671.08</v>
      </c>
      <c r="F18" s="40">
        <v>559.08000000000004</v>
      </c>
      <c r="G18" s="40">
        <v>701.06</v>
      </c>
      <c r="H18" s="40">
        <v>712.16</v>
      </c>
      <c r="I18" s="40">
        <v>780.8</v>
      </c>
      <c r="J18" s="40">
        <v>754.47</v>
      </c>
      <c r="K18" s="40">
        <v>840.65</v>
      </c>
      <c r="L18" s="40">
        <v>995.9</v>
      </c>
      <c r="M18" s="40">
        <v>689.29</v>
      </c>
      <c r="N18" s="40">
        <v>977.31</v>
      </c>
      <c r="O18" s="40">
        <v>613.37</v>
      </c>
      <c r="P18" s="40">
        <v>567.66999999999996</v>
      </c>
      <c r="Q18" s="40">
        <v>597.16999999999996</v>
      </c>
      <c r="R18" s="40">
        <v>766.44</v>
      </c>
      <c r="S18" s="40">
        <v>730.65</v>
      </c>
      <c r="T18" s="40">
        <v>779.11</v>
      </c>
      <c r="V18" s="41"/>
      <c r="W18" s="41"/>
      <c r="X18" s="41"/>
      <c r="Y18" s="41"/>
      <c r="Z18"/>
      <c r="AA18"/>
      <c r="AB18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 x14ac:dyDescent="0.2">
      <c r="A19" t="s">
        <v>10</v>
      </c>
      <c r="B19">
        <v>1897</v>
      </c>
      <c r="C19">
        <v>16</v>
      </c>
      <c r="D19" s="40">
        <v>699.99</v>
      </c>
      <c r="E19" s="40">
        <v>610.54</v>
      </c>
      <c r="F19" s="40">
        <v>544.54999999999995</v>
      </c>
      <c r="G19" s="40">
        <v>716.34</v>
      </c>
      <c r="H19" s="40">
        <v>656.19</v>
      </c>
      <c r="I19" s="40">
        <v>805.84</v>
      </c>
      <c r="J19" s="40">
        <v>706.87</v>
      </c>
      <c r="K19" s="40">
        <v>776.15</v>
      </c>
      <c r="L19" s="40">
        <v>891.29</v>
      </c>
      <c r="M19" s="40">
        <v>697.93</v>
      </c>
      <c r="N19" s="40">
        <v>1000.68</v>
      </c>
      <c r="O19" s="40">
        <v>561</v>
      </c>
      <c r="P19" s="40">
        <v>560.28</v>
      </c>
      <c r="Q19" s="40">
        <v>572.52</v>
      </c>
      <c r="R19" s="40">
        <v>806.23</v>
      </c>
      <c r="S19" s="40">
        <v>737.17</v>
      </c>
      <c r="T19" s="40">
        <v>762.96</v>
      </c>
      <c r="V19" s="41"/>
      <c r="W19" s="41"/>
      <c r="X19" s="41"/>
      <c r="Y19" s="41"/>
      <c r="Z19"/>
      <c r="AA19"/>
      <c r="AB19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x14ac:dyDescent="0.2">
      <c r="A20" t="s">
        <v>10</v>
      </c>
      <c r="B20">
        <v>1898</v>
      </c>
      <c r="C20">
        <v>16</v>
      </c>
      <c r="D20" s="40">
        <v>754.21</v>
      </c>
      <c r="E20" s="40">
        <v>714.66</v>
      </c>
      <c r="F20" s="40">
        <v>551.07000000000005</v>
      </c>
      <c r="G20" s="40">
        <v>739.87</v>
      </c>
      <c r="H20" s="40">
        <v>738.04</v>
      </c>
      <c r="I20" s="40">
        <v>829.55</v>
      </c>
      <c r="J20" s="40">
        <v>719.9</v>
      </c>
      <c r="K20" s="40">
        <v>687.04</v>
      </c>
      <c r="L20" s="40">
        <v>848.27</v>
      </c>
      <c r="M20" s="40">
        <v>731.6</v>
      </c>
      <c r="N20" s="40">
        <v>838.33</v>
      </c>
      <c r="O20" s="40">
        <v>627.63</v>
      </c>
      <c r="P20" s="40">
        <v>585.28</v>
      </c>
      <c r="Q20" s="40">
        <v>573.57000000000005</v>
      </c>
      <c r="R20" s="40">
        <v>793.36</v>
      </c>
      <c r="S20" s="40">
        <v>731.4</v>
      </c>
      <c r="T20" s="40">
        <v>748.54</v>
      </c>
      <c r="V20" s="41"/>
      <c r="W20" s="41"/>
      <c r="X20" s="41"/>
      <c r="Y20" s="41"/>
      <c r="Z20"/>
      <c r="AA20"/>
      <c r="AB20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x14ac:dyDescent="0.2">
      <c r="A21" t="s">
        <v>10</v>
      </c>
      <c r="B21">
        <v>1899</v>
      </c>
      <c r="C21">
        <v>16</v>
      </c>
      <c r="D21" s="40">
        <v>591.78</v>
      </c>
      <c r="E21" s="40">
        <v>616.5</v>
      </c>
      <c r="F21" s="40">
        <v>554.04</v>
      </c>
      <c r="G21" s="40">
        <v>702.21</v>
      </c>
      <c r="H21" s="40">
        <v>664.67</v>
      </c>
      <c r="I21" s="40">
        <v>770.01</v>
      </c>
      <c r="J21" s="40">
        <v>698.77</v>
      </c>
      <c r="K21" s="40">
        <v>750.5</v>
      </c>
      <c r="L21" s="40">
        <v>843.18</v>
      </c>
      <c r="M21" s="40">
        <v>690.71</v>
      </c>
      <c r="N21" s="40">
        <v>876.15</v>
      </c>
      <c r="O21" s="40">
        <v>527.62</v>
      </c>
      <c r="P21" s="40">
        <v>580.69000000000005</v>
      </c>
      <c r="Q21" s="40">
        <v>604.55999999999995</v>
      </c>
      <c r="R21" s="40">
        <v>837.39</v>
      </c>
      <c r="S21" s="40">
        <v>752.75</v>
      </c>
      <c r="T21" s="40">
        <v>733.05</v>
      </c>
      <c r="V21" s="41"/>
      <c r="W21" s="41"/>
      <c r="X21" s="41"/>
      <c r="Y21" s="41"/>
      <c r="Z21"/>
      <c r="AA21"/>
      <c r="AB2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x14ac:dyDescent="0.2">
      <c r="A22" t="s">
        <v>10</v>
      </c>
      <c r="B22">
        <v>1900</v>
      </c>
      <c r="C22">
        <v>16</v>
      </c>
      <c r="D22" s="40">
        <v>648.5</v>
      </c>
      <c r="E22" s="40">
        <v>627.16999999999996</v>
      </c>
      <c r="F22" s="40">
        <v>542.96</v>
      </c>
      <c r="G22" s="40">
        <v>712.41</v>
      </c>
      <c r="H22" s="40">
        <v>694.99</v>
      </c>
      <c r="I22" s="40">
        <v>863.93</v>
      </c>
      <c r="J22" s="40">
        <v>787.14</v>
      </c>
      <c r="K22" s="40">
        <v>793.94</v>
      </c>
      <c r="L22" s="40">
        <v>951.68</v>
      </c>
      <c r="M22" s="40">
        <v>804.22</v>
      </c>
      <c r="N22" s="40">
        <v>887.67</v>
      </c>
      <c r="O22" s="40">
        <v>558.04</v>
      </c>
      <c r="P22" s="40">
        <v>566.13</v>
      </c>
      <c r="Q22" s="40">
        <v>597.57000000000005</v>
      </c>
      <c r="R22" s="40">
        <v>768.33</v>
      </c>
      <c r="S22" s="40">
        <v>775.03</v>
      </c>
      <c r="T22" s="40">
        <v>769.5</v>
      </c>
      <c r="V22" s="41"/>
      <c r="W22" s="41"/>
      <c r="X22" s="41"/>
      <c r="Y22" s="41"/>
      <c r="Z22"/>
      <c r="AA22"/>
      <c r="AB22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x14ac:dyDescent="0.2">
      <c r="A23" t="s">
        <v>10</v>
      </c>
      <c r="B23">
        <v>1901</v>
      </c>
      <c r="C23">
        <v>16</v>
      </c>
      <c r="D23" s="40">
        <v>729.7</v>
      </c>
      <c r="E23" s="40">
        <v>659</v>
      </c>
      <c r="F23" s="40">
        <v>502.5</v>
      </c>
      <c r="G23" s="40">
        <v>744.48</v>
      </c>
      <c r="H23" s="40">
        <v>733.2</v>
      </c>
      <c r="I23" s="40">
        <v>867.85</v>
      </c>
      <c r="J23" s="40">
        <v>791.9</v>
      </c>
      <c r="K23" s="40">
        <v>940.2</v>
      </c>
      <c r="L23" s="40">
        <v>912.43</v>
      </c>
      <c r="M23" s="40">
        <v>772.32</v>
      </c>
      <c r="N23" s="40">
        <v>833.54</v>
      </c>
      <c r="O23" s="40">
        <v>564.91</v>
      </c>
      <c r="P23" s="40">
        <v>540.70000000000005</v>
      </c>
      <c r="Q23" s="40">
        <v>559.1</v>
      </c>
      <c r="R23" s="40">
        <v>743.1</v>
      </c>
      <c r="S23" s="40">
        <v>766</v>
      </c>
      <c r="T23" s="40">
        <v>756.6277</v>
      </c>
    </row>
    <row r="24" spans="1:58" x14ac:dyDescent="0.2">
      <c r="A24" t="s">
        <v>10</v>
      </c>
      <c r="B24">
        <v>1902</v>
      </c>
      <c r="C24">
        <v>16</v>
      </c>
      <c r="D24" s="40">
        <v>705.7</v>
      </c>
      <c r="E24" s="40">
        <v>630.20000000000005</v>
      </c>
      <c r="F24" s="40">
        <v>591.20000000000005</v>
      </c>
      <c r="G24" s="40">
        <v>726.68</v>
      </c>
      <c r="H24" s="40">
        <v>696.1</v>
      </c>
      <c r="I24" s="40">
        <v>842.65</v>
      </c>
      <c r="J24" s="40">
        <v>654.4</v>
      </c>
      <c r="K24" s="40">
        <v>752.7</v>
      </c>
      <c r="L24" s="40">
        <v>841.45</v>
      </c>
      <c r="M24" s="40">
        <v>674.34</v>
      </c>
      <c r="N24" s="40">
        <v>828.43</v>
      </c>
      <c r="O24" s="40">
        <v>592.41999999999996</v>
      </c>
      <c r="P24" s="40">
        <v>573.5</v>
      </c>
      <c r="Q24" s="40">
        <v>570.6</v>
      </c>
      <c r="R24" s="40">
        <v>715.6</v>
      </c>
      <c r="S24" s="40">
        <v>698.1</v>
      </c>
      <c r="T24" s="40">
        <v>726.50459999999998</v>
      </c>
    </row>
    <row r="25" spans="1:58" x14ac:dyDescent="0.2">
      <c r="A25" t="s">
        <v>10</v>
      </c>
      <c r="B25">
        <v>1903</v>
      </c>
      <c r="C25">
        <v>16</v>
      </c>
      <c r="D25" s="40">
        <v>838.6</v>
      </c>
      <c r="E25" s="40">
        <v>873.7</v>
      </c>
      <c r="F25" s="40">
        <v>511.4</v>
      </c>
      <c r="G25" s="40">
        <v>904.17</v>
      </c>
      <c r="H25" s="40">
        <v>854.3</v>
      </c>
      <c r="I25" s="40">
        <v>895.15</v>
      </c>
      <c r="J25" s="40">
        <v>737.5</v>
      </c>
      <c r="K25" s="40">
        <v>826.7</v>
      </c>
      <c r="L25" s="40">
        <v>828.43</v>
      </c>
      <c r="M25" s="40">
        <v>723</v>
      </c>
      <c r="N25" s="40">
        <v>789.93</v>
      </c>
      <c r="O25" s="40">
        <v>673.35</v>
      </c>
      <c r="P25" s="40">
        <v>543.20000000000005</v>
      </c>
      <c r="Q25" s="40">
        <v>527</v>
      </c>
      <c r="R25" s="40">
        <v>663.4</v>
      </c>
      <c r="S25" s="40">
        <v>649.70000000000005</v>
      </c>
      <c r="T25" s="40">
        <v>754.8664</v>
      </c>
    </row>
    <row r="26" spans="1:58" x14ac:dyDescent="0.2">
      <c r="A26" t="s">
        <v>10</v>
      </c>
      <c r="B26">
        <v>1904</v>
      </c>
      <c r="C26">
        <v>16</v>
      </c>
      <c r="D26" s="40">
        <v>596.4</v>
      </c>
      <c r="E26" s="40">
        <v>564.9</v>
      </c>
      <c r="F26" s="40">
        <v>429.9</v>
      </c>
      <c r="G26" s="40">
        <v>649.14</v>
      </c>
      <c r="H26" s="40">
        <v>594.9</v>
      </c>
      <c r="I26" s="40">
        <v>681.89</v>
      </c>
      <c r="J26" s="40">
        <v>703.5</v>
      </c>
      <c r="K26" s="40">
        <v>779.9</v>
      </c>
      <c r="L26" s="40">
        <v>811.52</v>
      </c>
      <c r="M26" s="40">
        <v>668.7</v>
      </c>
      <c r="N26" s="40">
        <v>747.01</v>
      </c>
      <c r="O26" s="40">
        <v>501.14</v>
      </c>
      <c r="P26" s="40">
        <v>424.1</v>
      </c>
      <c r="Q26" s="40">
        <v>442.3</v>
      </c>
      <c r="R26" s="40">
        <v>554.9</v>
      </c>
      <c r="S26" s="40">
        <v>600.20000000000005</v>
      </c>
      <c r="T26" s="40">
        <v>638.82310000000007</v>
      </c>
    </row>
    <row r="27" spans="1:58" x14ac:dyDescent="0.2">
      <c r="A27" t="s">
        <v>10</v>
      </c>
      <c r="B27">
        <v>1905</v>
      </c>
      <c r="C27">
        <v>16</v>
      </c>
      <c r="D27" s="40">
        <v>680.2</v>
      </c>
      <c r="E27" s="40">
        <v>785.3</v>
      </c>
      <c r="F27" s="40">
        <v>675.9</v>
      </c>
      <c r="G27" s="40">
        <v>663.46</v>
      </c>
      <c r="H27" s="40">
        <v>799.1</v>
      </c>
      <c r="I27" s="40">
        <v>943.43</v>
      </c>
      <c r="J27" s="40">
        <v>753.6</v>
      </c>
      <c r="K27" s="40">
        <v>790.4</v>
      </c>
      <c r="L27" s="40">
        <v>889.16</v>
      </c>
      <c r="M27" s="40">
        <v>740.96</v>
      </c>
      <c r="N27" s="40">
        <v>881.29</v>
      </c>
      <c r="O27" s="40">
        <v>658.48</v>
      </c>
      <c r="P27" s="40">
        <v>727.2</v>
      </c>
      <c r="Q27" s="40">
        <v>710.1</v>
      </c>
      <c r="R27" s="40">
        <v>915.3</v>
      </c>
      <c r="S27" s="40">
        <v>774.9</v>
      </c>
      <c r="T27" s="40">
        <v>811.35839999999985</v>
      </c>
    </row>
    <row r="28" spans="1:58" x14ac:dyDescent="0.2">
      <c r="A28" t="s">
        <v>10</v>
      </c>
      <c r="B28">
        <v>1906</v>
      </c>
      <c r="C28">
        <v>16</v>
      </c>
      <c r="D28" s="40">
        <v>702.7</v>
      </c>
      <c r="E28" s="40">
        <v>743.4</v>
      </c>
      <c r="F28" s="40">
        <v>559.9</v>
      </c>
      <c r="G28" s="40">
        <v>675.8</v>
      </c>
      <c r="H28" s="40">
        <v>762.8</v>
      </c>
      <c r="I28" s="40">
        <v>894.5</v>
      </c>
      <c r="J28" s="40">
        <v>744</v>
      </c>
      <c r="K28" s="40">
        <v>841</v>
      </c>
      <c r="L28" s="40">
        <v>915.98</v>
      </c>
      <c r="M28" s="40">
        <v>796.22</v>
      </c>
      <c r="N28" s="40">
        <v>903.42</v>
      </c>
      <c r="O28" s="40">
        <v>578.71</v>
      </c>
      <c r="P28" s="40">
        <v>592.79999999999995</v>
      </c>
      <c r="Q28" s="40">
        <v>659.3</v>
      </c>
      <c r="R28" s="40">
        <v>792.7</v>
      </c>
      <c r="S28" s="40">
        <v>784.5</v>
      </c>
      <c r="T28" s="40">
        <v>787.01080000000013</v>
      </c>
    </row>
    <row r="29" spans="1:58" x14ac:dyDescent="0.2">
      <c r="A29" t="s">
        <v>10</v>
      </c>
      <c r="B29">
        <v>1907</v>
      </c>
      <c r="C29">
        <v>16</v>
      </c>
      <c r="D29" s="40">
        <v>551.5</v>
      </c>
      <c r="E29" s="40">
        <v>517.29999999999995</v>
      </c>
      <c r="F29" s="40">
        <v>645.1</v>
      </c>
      <c r="G29" s="40">
        <v>568.5</v>
      </c>
      <c r="H29" s="40">
        <v>610.79999999999995</v>
      </c>
      <c r="I29" s="40">
        <v>735.56</v>
      </c>
      <c r="J29" s="40">
        <v>675.5</v>
      </c>
      <c r="K29" s="40">
        <v>752.9</v>
      </c>
      <c r="L29" s="40">
        <v>758.51</v>
      </c>
      <c r="M29" s="40">
        <v>671.18</v>
      </c>
      <c r="N29" s="40">
        <v>798.02</v>
      </c>
      <c r="O29" s="40">
        <v>568.20000000000005</v>
      </c>
      <c r="P29" s="40">
        <v>624.20000000000005</v>
      </c>
      <c r="Q29" s="40">
        <v>574.6</v>
      </c>
      <c r="R29" s="40">
        <v>787.2</v>
      </c>
      <c r="S29" s="40">
        <v>642.20000000000005</v>
      </c>
      <c r="T29" s="40">
        <v>688.67340000000002</v>
      </c>
    </row>
    <row r="30" spans="1:58" x14ac:dyDescent="0.2">
      <c r="A30" t="s">
        <v>10</v>
      </c>
      <c r="B30">
        <v>1908</v>
      </c>
      <c r="C30">
        <v>16</v>
      </c>
      <c r="D30" s="40">
        <v>583.5</v>
      </c>
      <c r="E30" s="40">
        <v>607.79999999999995</v>
      </c>
      <c r="F30" s="40">
        <v>456.1</v>
      </c>
      <c r="G30" s="40">
        <v>684.72</v>
      </c>
      <c r="H30" s="40">
        <v>614.79999999999995</v>
      </c>
      <c r="I30" s="40">
        <v>756.65</v>
      </c>
      <c r="J30" s="40">
        <v>728.7</v>
      </c>
      <c r="K30" s="40">
        <v>833.1</v>
      </c>
      <c r="L30" s="40">
        <v>838.33</v>
      </c>
      <c r="M30" s="40">
        <v>690.21</v>
      </c>
      <c r="N30" s="40">
        <v>754.68</v>
      </c>
      <c r="O30" s="40">
        <v>510.32</v>
      </c>
      <c r="P30" s="40">
        <v>456.7</v>
      </c>
      <c r="Q30" s="40">
        <v>485.5</v>
      </c>
      <c r="R30" s="40">
        <v>636.5</v>
      </c>
      <c r="S30" s="40">
        <v>626.1</v>
      </c>
      <c r="T30" s="40">
        <v>668.6805999999998</v>
      </c>
    </row>
    <row r="31" spans="1:58" x14ac:dyDescent="0.2">
      <c r="A31" t="s">
        <v>10</v>
      </c>
      <c r="B31">
        <v>1909</v>
      </c>
      <c r="C31">
        <v>16</v>
      </c>
      <c r="D31" s="40">
        <v>697.4</v>
      </c>
      <c r="E31" s="40">
        <v>794.8</v>
      </c>
      <c r="F31" s="40">
        <v>588.4</v>
      </c>
      <c r="G31" s="40">
        <v>759.15</v>
      </c>
      <c r="H31" s="40">
        <v>793.9</v>
      </c>
      <c r="I31" s="40">
        <v>863.88</v>
      </c>
      <c r="J31" s="40">
        <v>730.6</v>
      </c>
      <c r="K31" s="40">
        <v>841.3</v>
      </c>
      <c r="L31" s="40">
        <v>897.75</v>
      </c>
      <c r="M31" s="40">
        <v>752.17</v>
      </c>
      <c r="N31" s="40">
        <v>877.89</v>
      </c>
      <c r="O31" s="40">
        <v>617.97</v>
      </c>
      <c r="P31" s="40">
        <v>582.9</v>
      </c>
      <c r="Q31" s="40">
        <v>575.4</v>
      </c>
      <c r="R31" s="40">
        <v>723</v>
      </c>
      <c r="S31" s="40">
        <v>752</v>
      </c>
      <c r="T31" s="40">
        <v>773.5082000000001</v>
      </c>
    </row>
    <row r="32" spans="1:58" x14ac:dyDescent="0.2">
      <c r="A32" t="s">
        <v>10</v>
      </c>
      <c r="B32">
        <v>1910</v>
      </c>
      <c r="C32">
        <v>16</v>
      </c>
      <c r="D32" s="40">
        <v>759.2</v>
      </c>
      <c r="E32" s="40">
        <v>800.8</v>
      </c>
      <c r="F32" s="40">
        <v>614.6</v>
      </c>
      <c r="G32" s="40">
        <v>823.11</v>
      </c>
      <c r="H32" s="40">
        <v>758.7</v>
      </c>
      <c r="I32" s="40">
        <v>893.03</v>
      </c>
      <c r="J32" s="40">
        <v>890.3</v>
      </c>
      <c r="K32" s="40">
        <v>1060.7</v>
      </c>
      <c r="L32" s="40">
        <v>1107.95</v>
      </c>
      <c r="M32" s="40">
        <v>786.14</v>
      </c>
      <c r="N32" s="40">
        <v>1035.95</v>
      </c>
      <c r="O32" s="40">
        <v>593.57000000000005</v>
      </c>
      <c r="P32" s="40">
        <v>585.20000000000005</v>
      </c>
      <c r="Q32" s="40">
        <v>543</v>
      </c>
      <c r="R32" s="40">
        <v>784.7</v>
      </c>
      <c r="S32" s="40">
        <v>687.6</v>
      </c>
      <c r="T32" s="40">
        <v>837.10690000000011</v>
      </c>
    </row>
    <row r="33" spans="1:22" x14ac:dyDescent="0.2">
      <c r="A33" t="s">
        <v>10</v>
      </c>
      <c r="B33">
        <v>1911</v>
      </c>
      <c r="C33">
        <v>16</v>
      </c>
      <c r="D33" s="40">
        <v>599.5</v>
      </c>
      <c r="E33" s="40">
        <v>574.29999999999995</v>
      </c>
      <c r="F33" s="40">
        <v>386.8</v>
      </c>
      <c r="G33" s="40">
        <v>669.8</v>
      </c>
      <c r="H33" s="40">
        <v>539.70000000000005</v>
      </c>
      <c r="I33" s="40">
        <v>602.58000000000004</v>
      </c>
      <c r="J33" s="40">
        <v>596</v>
      </c>
      <c r="K33" s="40">
        <v>720.6</v>
      </c>
      <c r="L33" s="40">
        <v>699.08</v>
      </c>
      <c r="M33" s="40">
        <v>519.47</v>
      </c>
      <c r="N33" s="40">
        <v>641.65</v>
      </c>
      <c r="O33" s="40">
        <v>447.16</v>
      </c>
      <c r="P33" s="40">
        <v>396.9</v>
      </c>
      <c r="Q33" s="40">
        <v>352.7</v>
      </c>
      <c r="R33" s="40">
        <v>501.6</v>
      </c>
      <c r="S33" s="40">
        <v>450.9</v>
      </c>
      <c r="T33" s="40">
        <v>556.81290000000001</v>
      </c>
    </row>
    <row r="34" spans="1:22" x14ac:dyDescent="0.2">
      <c r="A34" t="s">
        <v>10</v>
      </c>
      <c r="B34">
        <v>1912</v>
      </c>
      <c r="C34">
        <v>16</v>
      </c>
      <c r="D34" s="40">
        <v>800.9</v>
      </c>
      <c r="E34" s="40">
        <v>783.9</v>
      </c>
      <c r="F34" s="40">
        <v>527.4</v>
      </c>
      <c r="G34" s="40">
        <v>802.24</v>
      </c>
      <c r="H34" s="40">
        <v>816.2</v>
      </c>
      <c r="I34" s="40">
        <v>953.96</v>
      </c>
      <c r="J34" s="40">
        <v>731</v>
      </c>
      <c r="K34" s="40">
        <v>923.3</v>
      </c>
      <c r="L34" s="40">
        <v>1004.94</v>
      </c>
      <c r="M34" s="40">
        <v>837.14</v>
      </c>
      <c r="N34" s="40">
        <v>1026.55</v>
      </c>
      <c r="O34" s="40">
        <v>643.39</v>
      </c>
      <c r="P34" s="40">
        <v>574</v>
      </c>
      <c r="Q34" s="40">
        <v>593.20000000000005</v>
      </c>
      <c r="R34" s="40">
        <v>842</v>
      </c>
      <c r="S34" s="40">
        <v>750.2</v>
      </c>
      <c r="T34" s="40">
        <v>841.23030000000006</v>
      </c>
    </row>
    <row r="35" spans="1:22" x14ac:dyDescent="0.2">
      <c r="A35" t="s">
        <v>10</v>
      </c>
      <c r="B35">
        <v>1913</v>
      </c>
      <c r="C35">
        <v>16</v>
      </c>
      <c r="D35" s="40">
        <v>560</v>
      </c>
      <c r="E35" s="40">
        <v>658.3</v>
      </c>
      <c r="F35" s="40">
        <v>469.2</v>
      </c>
      <c r="G35" s="40">
        <v>630.32000000000005</v>
      </c>
      <c r="H35" s="40">
        <v>675.7</v>
      </c>
      <c r="I35" s="40">
        <v>833.09</v>
      </c>
      <c r="J35" s="40">
        <v>776.3</v>
      </c>
      <c r="K35" s="40">
        <v>882.1</v>
      </c>
      <c r="L35" s="40">
        <v>934.24</v>
      </c>
      <c r="M35" s="40">
        <v>752.01</v>
      </c>
      <c r="N35" s="40">
        <v>933.28</v>
      </c>
      <c r="O35" s="40">
        <v>550.36</v>
      </c>
      <c r="P35" s="40">
        <v>489.3</v>
      </c>
      <c r="Q35" s="40">
        <v>489.8</v>
      </c>
      <c r="R35" s="40">
        <v>725.7</v>
      </c>
      <c r="S35" s="40">
        <v>666.2</v>
      </c>
      <c r="T35" s="40">
        <v>745.60749999999996</v>
      </c>
    </row>
    <row r="36" spans="1:22" x14ac:dyDescent="0.2">
      <c r="A36" t="s">
        <v>10</v>
      </c>
      <c r="B36">
        <v>1914</v>
      </c>
      <c r="C36">
        <v>16</v>
      </c>
      <c r="D36" s="40">
        <v>820.6</v>
      </c>
      <c r="E36" s="40">
        <v>739.4</v>
      </c>
      <c r="F36" s="40">
        <v>632.20000000000005</v>
      </c>
      <c r="G36" s="40">
        <v>832.58</v>
      </c>
      <c r="H36" s="40">
        <v>785.6</v>
      </c>
      <c r="I36" s="40">
        <v>901.6</v>
      </c>
      <c r="J36" s="40">
        <v>837.1</v>
      </c>
      <c r="K36" s="40">
        <v>998.7</v>
      </c>
      <c r="L36" s="40">
        <v>1091.1099999999999</v>
      </c>
      <c r="M36" s="40">
        <v>821.09</v>
      </c>
      <c r="N36" s="40">
        <v>919.23</v>
      </c>
      <c r="O36" s="40">
        <v>662.76</v>
      </c>
      <c r="P36" s="40">
        <v>599</v>
      </c>
      <c r="Q36" s="40">
        <v>595</v>
      </c>
      <c r="R36" s="40">
        <v>707.3</v>
      </c>
      <c r="S36" s="40">
        <v>756</v>
      </c>
      <c r="T36" s="40">
        <v>823.25930000000005</v>
      </c>
    </row>
    <row r="37" spans="1:22" x14ac:dyDescent="0.2">
      <c r="A37" t="s">
        <v>10</v>
      </c>
      <c r="B37">
        <v>1915</v>
      </c>
      <c r="C37">
        <v>16</v>
      </c>
      <c r="D37" s="40">
        <v>709.4</v>
      </c>
      <c r="E37" s="40">
        <v>734.9</v>
      </c>
      <c r="F37" s="40">
        <v>603.1</v>
      </c>
      <c r="G37" s="40">
        <v>747.74</v>
      </c>
      <c r="H37" s="40">
        <v>746.9</v>
      </c>
      <c r="I37" s="40">
        <v>857.9</v>
      </c>
      <c r="J37" s="40">
        <v>717.4</v>
      </c>
      <c r="K37" s="40">
        <v>895.8</v>
      </c>
      <c r="L37" s="40">
        <v>957.54</v>
      </c>
      <c r="M37" s="40">
        <v>681.62</v>
      </c>
      <c r="N37" s="40">
        <v>922.75</v>
      </c>
      <c r="O37" s="40">
        <v>551.57000000000005</v>
      </c>
      <c r="P37" s="40">
        <v>628.1</v>
      </c>
      <c r="Q37" s="40">
        <v>589.6</v>
      </c>
      <c r="R37" s="40">
        <v>862.1</v>
      </c>
      <c r="S37" s="40">
        <v>710.4</v>
      </c>
      <c r="T37" s="40">
        <v>782.52289999999994</v>
      </c>
    </row>
    <row r="38" spans="1:22" x14ac:dyDescent="0.2">
      <c r="A38" t="s">
        <v>10</v>
      </c>
      <c r="B38">
        <v>1916</v>
      </c>
      <c r="C38">
        <v>16</v>
      </c>
      <c r="D38" s="40">
        <v>856.4</v>
      </c>
      <c r="E38" s="40">
        <v>789.8</v>
      </c>
      <c r="F38" s="40">
        <v>615.79999999999995</v>
      </c>
      <c r="G38" s="40">
        <v>832.71</v>
      </c>
      <c r="H38" s="40">
        <v>790.7</v>
      </c>
      <c r="I38" s="40">
        <v>885.78</v>
      </c>
      <c r="J38" s="40">
        <v>810.5</v>
      </c>
      <c r="K38" s="40">
        <v>975.6</v>
      </c>
      <c r="L38" s="40">
        <v>1007.83</v>
      </c>
      <c r="M38" s="40">
        <v>870.43</v>
      </c>
      <c r="N38" s="40">
        <v>966.16</v>
      </c>
      <c r="O38" s="40">
        <v>671.17</v>
      </c>
      <c r="P38" s="40">
        <v>627.9</v>
      </c>
      <c r="Q38" s="40">
        <v>581</v>
      </c>
      <c r="R38" s="40">
        <v>806.5</v>
      </c>
      <c r="S38" s="40">
        <v>759.6</v>
      </c>
      <c r="T38" s="40">
        <v>832.22649999999987</v>
      </c>
    </row>
    <row r="39" spans="1:22" x14ac:dyDescent="0.2">
      <c r="A39" t="s">
        <v>10</v>
      </c>
      <c r="B39">
        <v>1917</v>
      </c>
      <c r="C39">
        <v>16</v>
      </c>
      <c r="D39" s="40">
        <v>615.4</v>
      </c>
      <c r="E39" s="40">
        <v>583.9</v>
      </c>
      <c r="F39" s="40">
        <v>478.5</v>
      </c>
      <c r="G39" s="40">
        <v>695.33</v>
      </c>
      <c r="H39" s="40">
        <v>647.79999999999995</v>
      </c>
      <c r="I39" s="40">
        <v>789.01</v>
      </c>
      <c r="J39" s="40">
        <v>721.6</v>
      </c>
      <c r="K39" s="40">
        <v>797.6</v>
      </c>
      <c r="L39" s="40">
        <v>897.65</v>
      </c>
      <c r="M39" s="40">
        <v>659.82</v>
      </c>
      <c r="N39" s="40">
        <v>813.62</v>
      </c>
      <c r="O39" s="40">
        <v>528.83000000000004</v>
      </c>
      <c r="P39" s="40">
        <v>493</v>
      </c>
      <c r="Q39" s="40">
        <v>488.2</v>
      </c>
      <c r="R39" s="40">
        <v>643.79999999999995</v>
      </c>
      <c r="S39" s="40">
        <v>644.5</v>
      </c>
      <c r="T39" s="40">
        <v>698.00729999999999</v>
      </c>
    </row>
    <row r="40" spans="1:22" x14ac:dyDescent="0.2">
      <c r="A40" t="s">
        <v>10</v>
      </c>
      <c r="B40">
        <v>1918</v>
      </c>
      <c r="C40">
        <v>16</v>
      </c>
      <c r="D40" s="40">
        <v>848.1</v>
      </c>
      <c r="E40" s="40">
        <v>688.4</v>
      </c>
      <c r="F40" s="40">
        <v>614.70000000000005</v>
      </c>
      <c r="G40" s="40">
        <v>788.01</v>
      </c>
      <c r="H40" s="40">
        <v>756.8</v>
      </c>
      <c r="I40" s="40">
        <v>822.4</v>
      </c>
      <c r="J40" s="40">
        <v>715.9</v>
      </c>
      <c r="K40" s="40">
        <v>857.7</v>
      </c>
      <c r="L40" s="40">
        <v>855.87</v>
      </c>
      <c r="M40" s="40">
        <v>697.34</v>
      </c>
      <c r="N40" s="40">
        <v>810.69</v>
      </c>
      <c r="O40" s="40">
        <v>635.55999999999995</v>
      </c>
      <c r="P40" s="40">
        <v>602.1</v>
      </c>
      <c r="Q40" s="40">
        <v>601.29999999999995</v>
      </c>
      <c r="R40" s="40">
        <v>753.6</v>
      </c>
      <c r="S40" s="40">
        <v>661.3</v>
      </c>
      <c r="T40" s="40">
        <v>747.23509999999987</v>
      </c>
    </row>
    <row r="41" spans="1:22" x14ac:dyDescent="0.2">
      <c r="A41" t="s">
        <v>10</v>
      </c>
      <c r="B41">
        <v>1919</v>
      </c>
      <c r="C41">
        <v>16</v>
      </c>
      <c r="D41" s="40">
        <v>595.29999999999995</v>
      </c>
      <c r="E41" s="40">
        <v>597.5</v>
      </c>
      <c r="F41" s="40">
        <v>537.9</v>
      </c>
      <c r="G41" s="40">
        <v>645.44000000000005</v>
      </c>
      <c r="H41" s="40">
        <v>621.6</v>
      </c>
      <c r="I41" s="40">
        <v>763.9</v>
      </c>
      <c r="J41" s="40">
        <v>739.4</v>
      </c>
      <c r="K41" s="40">
        <v>897.6</v>
      </c>
      <c r="L41" s="40">
        <v>940.6</v>
      </c>
      <c r="M41" s="40">
        <v>669.15</v>
      </c>
      <c r="N41" s="40">
        <v>906.83</v>
      </c>
      <c r="O41" s="40">
        <v>582.1</v>
      </c>
      <c r="P41" s="40">
        <v>562</v>
      </c>
      <c r="Q41" s="40">
        <v>496.5</v>
      </c>
      <c r="R41" s="40">
        <v>774.1</v>
      </c>
      <c r="S41" s="40">
        <v>608.1</v>
      </c>
      <c r="T41" s="40">
        <v>730.08230000000003</v>
      </c>
    </row>
    <row r="42" spans="1:22" x14ac:dyDescent="0.2">
      <c r="A42" t="s">
        <v>10</v>
      </c>
      <c r="B42">
        <v>1920</v>
      </c>
      <c r="C42">
        <v>16</v>
      </c>
      <c r="D42" s="40">
        <v>634.4</v>
      </c>
      <c r="E42" s="40">
        <v>596.5</v>
      </c>
      <c r="F42" s="40">
        <v>563.29999999999995</v>
      </c>
      <c r="G42" s="40">
        <v>699.58</v>
      </c>
      <c r="H42" s="40">
        <v>604.29999999999995</v>
      </c>
      <c r="I42" s="40">
        <v>707.93</v>
      </c>
      <c r="J42" s="40">
        <v>633.4</v>
      </c>
      <c r="K42" s="40">
        <v>770</v>
      </c>
      <c r="L42" s="40">
        <v>771.62</v>
      </c>
      <c r="M42" s="40">
        <v>621.08000000000004</v>
      </c>
      <c r="N42" s="40">
        <v>808.61</v>
      </c>
      <c r="O42" s="40">
        <v>604.53</v>
      </c>
      <c r="P42" s="40">
        <v>566.20000000000005</v>
      </c>
      <c r="Q42" s="40">
        <v>468.9</v>
      </c>
      <c r="R42" s="40">
        <v>738.4</v>
      </c>
      <c r="S42" s="40">
        <v>610.20000000000005</v>
      </c>
      <c r="T42" s="40">
        <v>677.28809999999999</v>
      </c>
    </row>
    <row r="43" spans="1:22" x14ac:dyDescent="0.2">
      <c r="A43" t="s">
        <v>10</v>
      </c>
      <c r="B43">
        <v>1921</v>
      </c>
      <c r="C43">
        <v>16</v>
      </c>
      <c r="D43" s="40">
        <v>660</v>
      </c>
      <c r="E43" s="40">
        <v>519.79999999999995</v>
      </c>
      <c r="F43" s="40">
        <v>563.70000000000005</v>
      </c>
      <c r="G43" s="40">
        <v>633.46</v>
      </c>
      <c r="H43" s="40">
        <v>575.5</v>
      </c>
      <c r="I43" s="40">
        <v>568.08000000000004</v>
      </c>
      <c r="J43" s="40">
        <v>401.4</v>
      </c>
      <c r="K43" s="40">
        <v>433</v>
      </c>
      <c r="L43" s="40">
        <v>601.4</v>
      </c>
      <c r="M43" s="40">
        <v>477.67</v>
      </c>
      <c r="N43" s="40">
        <v>662.34</v>
      </c>
      <c r="O43" s="40">
        <v>566.33000000000004</v>
      </c>
      <c r="P43" s="40">
        <v>523.1</v>
      </c>
      <c r="Q43" s="40">
        <v>484.5</v>
      </c>
      <c r="R43" s="40">
        <v>699.6</v>
      </c>
      <c r="S43" s="40">
        <v>572.29999999999995</v>
      </c>
      <c r="T43" s="40">
        <v>578.2124</v>
      </c>
      <c r="U43" s="39"/>
      <c r="V43" s="39"/>
    </row>
    <row r="44" spans="1:22" x14ac:dyDescent="0.2">
      <c r="A44" t="s">
        <v>10</v>
      </c>
      <c r="B44">
        <v>1922</v>
      </c>
      <c r="C44">
        <v>16</v>
      </c>
      <c r="D44" s="40">
        <v>652.9</v>
      </c>
      <c r="E44" s="40">
        <v>623.1</v>
      </c>
      <c r="F44" s="40">
        <v>636</v>
      </c>
      <c r="G44" s="40">
        <v>665.91</v>
      </c>
      <c r="H44" s="40">
        <v>712.6</v>
      </c>
      <c r="I44" s="40">
        <v>891.45</v>
      </c>
      <c r="J44" s="40">
        <v>956.3</v>
      </c>
      <c r="K44" s="40">
        <v>1041.7</v>
      </c>
      <c r="L44" s="40">
        <v>1247.0999999999999</v>
      </c>
      <c r="M44" s="40">
        <v>906.98</v>
      </c>
      <c r="N44" s="40">
        <v>1126.46</v>
      </c>
      <c r="O44" s="40">
        <v>722.33</v>
      </c>
      <c r="P44" s="40">
        <v>635</v>
      </c>
      <c r="Q44" s="40">
        <v>617.4</v>
      </c>
      <c r="R44" s="40">
        <v>866.4</v>
      </c>
      <c r="S44" s="40">
        <v>826.1</v>
      </c>
      <c r="T44" s="40">
        <v>893.98029999999994</v>
      </c>
      <c r="U44" s="39"/>
      <c r="V44" s="39"/>
    </row>
    <row r="45" spans="1:22" x14ac:dyDescent="0.2">
      <c r="A45" t="s">
        <v>10</v>
      </c>
      <c r="B45">
        <v>1923</v>
      </c>
      <c r="C45">
        <v>16</v>
      </c>
      <c r="D45" s="40">
        <v>725.6</v>
      </c>
      <c r="E45" s="40">
        <v>703.6</v>
      </c>
      <c r="F45" s="40">
        <v>546.20000000000005</v>
      </c>
      <c r="G45" s="40">
        <v>777.21</v>
      </c>
      <c r="H45" s="40">
        <v>747.9</v>
      </c>
      <c r="I45" s="40">
        <v>909.39</v>
      </c>
      <c r="J45" s="40">
        <v>843.5</v>
      </c>
      <c r="K45" s="40">
        <v>1002.2</v>
      </c>
      <c r="L45" s="40">
        <v>937.2</v>
      </c>
      <c r="M45" s="40">
        <v>856.91</v>
      </c>
      <c r="N45" s="40">
        <v>902.91</v>
      </c>
      <c r="O45" s="40">
        <v>575.41999999999996</v>
      </c>
      <c r="P45" s="40">
        <v>551.79999999999995</v>
      </c>
      <c r="Q45" s="40">
        <v>574.4</v>
      </c>
      <c r="R45" s="40">
        <v>757.2</v>
      </c>
      <c r="S45" s="40">
        <v>706.7</v>
      </c>
      <c r="T45" s="40">
        <v>789.84810000000004</v>
      </c>
    </row>
    <row r="46" spans="1:22" x14ac:dyDescent="0.2">
      <c r="A46" t="s">
        <v>10</v>
      </c>
      <c r="B46">
        <v>1924</v>
      </c>
      <c r="C46">
        <v>16</v>
      </c>
      <c r="D46" s="40">
        <v>693.5</v>
      </c>
      <c r="E46" s="40">
        <v>655.7</v>
      </c>
      <c r="F46" s="40">
        <v>478.7</v>
      </c>
      <c r="G46" s="40">
        <v>703.43</v>
      </c>
      <c r="H46" s="40">
        <v>691.8</v>
      </c>
      <c r="I46" s="40">
        <v>889.97</v>
      </c>
      <c r="J46" s="40">
        <v>818.2</v>
      </c>
      <c r="K46" s="40">
        <v>943.6</v>
      </c>
      <c r="L46" s="40">
        <v>999.26</v>
      </c>
      <c r="M46" s="40">
        <v>845.12</v>
      </c>
      <c r="N46" s="40">
        <v>966.53</v>
      </c>
      <c r="O46" s="40">
        <v>577.87</v>
      </c>
      <c r="P46" s="40">
        <v>509</v>
      </c>
      <c r="Q46" s="40">
        <v>550.5</v>
      </c>
      <c r="R46" s="40">
        <v>752.4</v>
      </c>
      <c r="S46" s="40">
        <v>715.7</v>
      </c>
      <c r="T46" s="40">
        <v>788.61760000000004</v>
      </c>
    </row>
    <row r="47" spans="1:22" x14ac:dyDescent="0.2">
      <c r="A47" t="s">
        <v>10</v>
      </c>
      <c r="B47">
        <v>1925</v>
      </c>
      <c r="C47">
        <v>16</v>
      </c>
      <c r="D47" s="40">
        <v>809.4</v>
      </c>
      <c r="E47" s="40">
        <v>739</v>
      </c>
      <c r="F47" s="40">
        <v>597.1</v>
      </c>
      <c r="G47" s="40">
        <v>806.68</v>
      </c>
      <c r="H47" s="40">
        <v>756.1</v>
      </c>
      <c r="I47" s="40">
        <v>939.83</v>
      </c>
      <c r="J47" s="40">
        <v>821.4</v>
      </c>
      <c r="K47" s="40">
        <v>1019.3</v>
      </c>
      <c r="L47" s="40">
        <v>907.09</v>
      </c>
      <c r="M47" s="40">
        <v>830.4</v>
      </c>
      <c r="N47" s="40">
        <v>884.3</v>
      </c>
      <c r="O47" s="40">
        <v>605.27</v>
      </c>
      <c r="P47" s="40">
        <v>578.79999999999995</v>
      </c>
      <c r="Q47" s="40">
        <v>519</v>
      </c>
      <c r="R47" s="40">
        <v>766.3</v>
      </c>
      <c r="S47" s="40">
        <v>718.4</v>
      </c>
      <c r="T47" s="40">
        <v>788.01080000000002</v>
      </c>
    </row>
    <row r="48" spans="1:22" x14ac:dyDescent="0.2">
      <c r="A48" t="s">
        <v>10</v>
      </c>
      <c r="B48">
        <v>1926</v>
      </c>
      <c r="C48">
        <v>16</v>
      </c>
      <c r="D48" s="40">
        <v>873.8</v>
      </c>
      <c r="E48" s="40">
        <v>808</v>
      </c>
      <c r="F48" s="40">
        <v>749.4</v>
      </c>
      <c r="G48" s="40">
        <v>867.9</v>
      </c>
      <c r="H48" s="40">
        <v>896.5</v>
      </c>
      <c r="I48" s="40">
        <v>1011.45</v>
      </c>
      <c r="J48" s="40">
        <v>783.7</v>
      </c>
      <c r="K48" s="40">
        <v>843.7</v>
      </c>
      <c r="L48" s="40">
        <v>917.06</v>
      </c>
      <c r="M48" s="40">
        <v>804.46</v>
      </c>
      <c r="N48" s="40">
        <v>976.69</v>
      </c>
      <c r="O48" s="40">
        <v>740.8</v>
      </c>
      <c r="P48" s="40">
        <v>760.2</v>
      </c>
      <c r="Q48" s="40">
        <v>733.3</v>
      </c>
      <c r="R48" s="40">
        <v>1032</v>
      </c>
      <c r="S48" s="40">
        <v>800.6</v>
      </c>
      <c r="T48" s="40">
        <v>884.92150000000004</v>
      </c>
    </row>
    <row r="49" spans="1:22" x14ac:dyDescent="0.2">
      <c r="A49" t="s">
        <v>10</v>
      </c>
      <c r="B49">
        <v>1927</v>
      </c>
      <c r="C49">
        <v>16</v>
      </c>
      <c r="D49" s="40">
        <v>900.6</v>
      </c>
      <c r="E49" s="40">
        <v>825.8</v>
      </c>
      <c r="F49" s="40">
        <v>672.4</v>
      </c>
      <c r="G49" s="40">
        <v>917.44</v>
      </c>
      <c r="H49" s="40">
        <v>844.1</v>
      </c>
      <c r="I49" s="40">
        <v>893.26</v>
      </c>
      <c r="J49" s="40">
        <v>845.5</v>
      </c>
      <c r="K49" s="40">
        <v>988.8</v>
      </c>
      <c r="L49" s="40">
        <v>1079.48</v>
      </c>
      <c r="M49" s="40">
        <v>800.37</v>
      </c>
      <c r="N49" s="40">
        <v>974.16</v>
      </c>
      <c r="O49" s="40">
        <v>753.18</v>
      </c>
      <c r="P49" s="40">
        <v>693.5</v>
      </c>
      <c r="Q49" s="40">
        <v>652.79999999999995</v>
      </c>
      <c r="R49" s="40">
        <v>854</v>
      </c>
      <c r="S49" s="40">
        <v>760.4</v>
      </c>
      <c r="T49" s="40">
        <v>868.33310000000006</v>
      </c>
    </row>
    <row r="50" spans="1:22" x14ac:dyDescent="0.2">
      <c r="A50" t="s">
        <v>10</v>
      </c>
      <c r="B50">
        <v>1928</v>
      </c>
      <c r="C50">
        <v>16</v>
      </c>
      <c r="D50" s="40">
        <v>796.2</v>
      </c>
      <c r="E50" s="40">
        <v>748.3</v>
      </c>
      <c r="F50" s="40">
        <v>517.6</v>
      </c>
      <c r="G50" s="40">
        <v>793.19</v>
      </c>
      <c r="H50" s="40">
        <v>774</v>
      </c>
      <c r="I50" s="40">
        <v>871.84</v>
      </c>
      <c r="J50" s="40">
        <v>758.7</v>
      </c>
      <c r="K50" s="40">
        <v>850.6</v>
      </c>
      <c r="L50" s="40">
        <v>812.24</v>
      </c>
      <c r="M50" s="40">
        <v>766.23</v>
      </c>
      <c r="N50" s="40">
        <v>842.37</v>
      </c>
      <c r="O50" s="40">
        <v>684.24</v>
      </c>
      <c r="P50" s="40">
        <v>541.79999999999995</v>
      </c>
      <c r="Q50" s="40">
        <v>560.4</v>
      </c>
      <c r="R50" s="40">
        <v>676.7</v>
      </c>
      <c r="S50" s="40">
        <v>649.6</v>
      </c>
      <c r="T50" s="40">
        <v>753.82319999999982</v>
      </c>
    </row>
    <row r="51" spans="1:22" x14ac:dyDescent="0.2">
      <c r="A51" t="s">
        <v>10</v>
      </c>
      <c r="B51">
        <v>1929</v>
      </c>
      <c r="C51">
        <v>16</v>
      </c>
      <c r="D51" s="40">
        <v>541.20000000000005</v>
      </c>
      <c r="E51" s="40">
        <v>508.9</v>
      </c>
      <c r="F51" s="40">
        <v>445.4</v>
      </c>
      <c r="G51" s="40">
        <v>580.66</v>
      </c>
      <c r="H51" s="40">
        <v>539</v>
      </c>
      <c r="I51" s="40">
        <v>615.01</v>
      </c>
      <c r="J51" s="40">
        <v>606.5</v>
      </c>
      <c r="K51" s="40">
        <v>669.8</v>
      </c>
      <c r="L51" s="40">
        <v>725.33</v>
      </c>
      <c r="M51" s="40">
        <v>554.61</v>
      </c>
      <c r="N51" s="40">
        <v>714.93</v>
      </c>
      <c r="O51" s="40">
        <v>483.75</v>
      </c>
      <c r="P51" s="40">
        <v>433.6</v>
      </c>
      <c r="Q51" s="40">
        <v>434.2</v>
      </c>
      <c r="R51" s="40">
        <v>572.4</v>
      </c>
      <c r="S51" s="40">
        <v>529.1</v>
      </c>
      <c r="T51" s="40">
        <v>591.29030000000012</v>
      </c>
    </row>
    <row r="52" spans="1:22" x14ac:dyDescent="0.2">
      <c r="A52" t="s">
        <v>10</v>
      </c>
      <c r="B52">
        <v>1930</v>
      </c>
      <c r="C52">
        <v>16</v>
      </c>
      <c r="D52" s="40">
        <v>736.7</v>
      </c>
      <c r="E52" s="40">
        <v>707.4</v>
      </c>
      <c r="F52" s="40">
        <v>717.7</v>
      </c>
      <c r="G52" s="40">
        <v>730.6</v>
      </c>
      <c r="H52" s="40">
        <v>725.9</v>
      </c>
      <c r="I52" s="40">
        <v>879.68</v>
      </c>
      <c r="J52" s="40">
        <v>878.4</v>
      </c>
      <c r="K52" s="40">
        <v>1115.7</v>
      </c>
      <c r="L52" s="40">
        <v>1108.98</v>
      </c>
      <c r="M52" s="40">
        <v>805.8</v>
      </c>
      <c r="N52" s="40">
        <v>997.1</v>
      </c>
      <c r="O52" s="40">
        <v>680.1</v>
      </c>
      <c r="P52" s="40">
        <v>702.5</v>
      </c>
      <c r="Q52" s="40">
        <v>602.1</v>
      </c>
      <c r="R52" s="40">
        <v>878</v>
      </c>
      <c r="S52" s="40">
        <v>704</v>
      </c>
      <c r="T52" s="40">
        <v>845.34710000000007</v>
      </c>
    </row>
    <row r="53" spans="1:22" x14ac:dyDescent="0.2">
      <c r="A53" t="s">
        <v>10</v>
      </c>
      <c r="B53">
        <v>1931</v>
      </c>
      <c r="C53">
        <v>16</v>
      </c>
      <c r="D53" s="40">
        <v>900.6</v>
      </c>
      <c r="E53" s="40">
        <v>791.6</v>
      </c>
      <c r="F53" s="40">
        <v>677.1</v>
      </c>
      <c r="G53" s="40">
        <v>851.23</v>
      </c>
      <c r="H53" s="40">
        <v>823.3</v>
      </c>
      <c r="I53" s="40">
        <v>864.18</v>
      </c>
      <c r="J53" s="40">
        <v>838.5</v>
      </c>
      <c r="K53" s="40">
        <v>920.7</v>
      </c>
      <c r="L53" s="40">
        <v>1120.04</v>
      </c>
      <c r="M53" s="40">
        <v>793</v>
      </c>
      <c r="N53" s="40">
        <v>952.9</v>
      </c>
      <c r="O53" s="40">
        <v>723.58</v>
      </c>
      <c r="P53" s="40">
        <v>639.9</v>
      </c>
      <c r="Q53" s="40">
        <v>590.29999999999995</v>
      </c>
      <c r="R53" s="40">
        <v>749.8</v>
      </c>
      <c r="S53" s="40">
        <v>722</v>
      </c>
      <c r="T53" s="40">
        <v>841.51580000000013</v>
      </c>
    </row>
    <row r="54" spans="1:22" x14ac:dyDescent="0.2">
      <c r="A54" t="s">
        <v>10</v>
      </c>
      <c r="B54">
        <v>1932</v>
      </c>
      <c r="C54">
        <v>16</v>
      </c>
      <c r="D54" s="40">
        <v>707.5</v>
      </c>
      <c r="E54" s="40">
        <v>753.1</v>
      </c>
      <c r="F54" s="40">
        <v>490.9</v>
      </c>
      <c r="G54" s="40">
        <v>734.57</v>
      </c>
      <c r="H54" s="40">
        <v>737.2</v>
      </c>
      <c r="I54" s="40">
        <v>793.33</v>
      </c>
      <c r="J54" s="40">
        <v>772.7</v>
      </c>
      <c r="K54" s="40">
        <v>875.4</v>
      </c>
      <c r="L54" s="40">
        <v>843.84</v>
      </c>
      <c r="M54" s="40">
        <v>720.91</v>
      </c>
      <c r="N54" s="40">
        <v>839.67</v>
      </c>
      <c r="O54" s="40">
        <v>582.37</v>
      </c>
      <c r="P54" s="40">
        <v>537.79999999999995</v>
      </c>
      <c r="Q54" s="40">
        <v>543.9</v>
      </c>
      <c r="R54" s="40">
        <v>746.8</v>
      </c>
      <c r="S54" s="40">
        <v>664.1</v>
      </c>
      <c r="T54" s="40">
        <v>735.67279999999994</v>
      </c>
    </row>
    <row r="55" spans="1:22" x14ac:dyDescent="0.2">
      <c r="A55" t="s">
        <v>10</v>
      </c>
      <c r="B55">
        <v>1933</v>
      </c>
      <c r="C55">
        <v>16</v>
      </c>
      <c r="D55" s="40">
        <v>578</v>
      </c>
      <c r="E55" s="40">
        <v>567.70000000000005</v>
      </c>
      <c r="F55" s="40">
        <v>491.5</v>
      </c>
      <c r="G55" s="40">
        <v>612.04</v>
      </c>
      <c r="H55" s="40">
        <v>587.1</v>
      </c>
      <c r="I55" s="40">
        <v>659.87</v>
      </c>
      <c r="J55" s="40">
        <v>571.79999999999995</v>
      </c>
      <c r="K55" s="40">
        <v>583.20000000000005</v>
      </c>
      <c r="L55" s="40">
        <v>798.69</v>
      </c>
      <c r="M55" s="40">
        <v>642.98</v>
      </c>
      <c r="N55" s="40">
        <v>838.47</v>
      </c>
      <c r="O55" s="40">
        <v>515.91999999999996</v>
      </c>
      <c r="P55" s="40">
        <v>502</v>
      </c>
      <c r="Q55" s="40">
        <v>475.3</v>
      </c>
      <c r="R55" s="40">
        <v>652.6</v>
      </c>
      <c r="S55" s="40">
        <v>607.5</v>
      </c>
      <c r="T55" s="40">
        <v>656.25109999999984</v>
      </c>
    </row>
    <row r="56" spans="1:22" x14ac:dyDescent="0.2">
      <c r="A56" t="s">
        <v>10</v>
      </c>
      <c r="B56">
        <v>1934</v>
      </c>
      <c r="C56">
        <v>16</v>
      </c>
      <c r="D56" s="40">
        <v>545.9</v>
      </c>
      <c r="E56" s="40">
        <v>551.5</v>
      </c>
      <c r="F56" s="40">
        <v>521.1</v>
      </c>
      <c r="G56" s="40">
        <v>633.13</v>
      </c>
      <c r="H56" s="40">
        <v>566.4</v>
      </c>
      <c r="I56" s="40">
        <v>699.71</v>
      </c>
      <c r="J56" s="40">
        <v>619.4</v>
      </c>
      <c r="K56" s="40">
        <v>729.3</v>
      </c>
      <c r="L56" s="40">
        <v>717.89</v>
      </c>
      <c r="M56" s="40">
        <v>614.03</v>
      </c>
      <c r="N56" s="40">
        <v>700.88</v>
      </c>
      <c r="O56" s="40">
        <v>498.98</v>
      </c>
      <c r="P56" s="40">
        <v>487.2</v>
      </c>
      <c r="Q56" s="40">
        <v>433.2</v>
      </c>
      <c r="R56" s="40">
        <v>634.29999999999995</v>
      </c>
      <c r="S56" s="40">
        <v>531.79999999999995</v>
      </c>
      <c r="T56" s="40">
        <v>615.16200000000003</v>
      </c>
    </row>
    <row r="57" spans="1:22" x14ac:dyDescent="0.2">
      <c r="A57" t="s">
        <v>10</v>
      </c>
      <c r="B57">
        <v>1935</v>
      </c>
      <c r="C57">
        <v>16</v>
      </c>
      <c r="D57" s="40">
        <v>805.9</v>
      </c>
      <c r="E57" s="40">
        <v>747.7</v>
      </c>
      <c r="F57" s="40">
        <v>612.4</v>
      </c>
      <c r="G57" s="40">
        <v>828.28</v>
      </c>
      <c r="H57" s="40">
        <v>755</v>
      </c>
      <c r="I57" s="40">
        <v>852.73</v>
      </c>
      <c r="J57" s="40">
        <v>790.5</v>
      </c>
      <c r="K57" s="40">
        <v>952.9</v>
      </c>
      <c r="L57" s="40">
        <v>1031.0899999999999</v>
      </c>
      <c r="M57" s="40">
        <v>785.73</v>
      </c>
      <c r="N57" s="40">
        <v>957.54</v>
      </c>
      <c r="O57" s="40">
        <v>663.36</v>
      </c>
      <c r="P57" s="40">
        <v>600.70000000000005</v>
      </c>
      <c r="Q57" s="40">
        <v>578.20000000000005</v>
      </c>
      <c r="R57" s="40">
        <v>755</v>
      </c>
      <c r="S57" s="40">
        <v>716.3</v>
      </c>
      <c r="T57" s="40">
        <v>811.29329999999993</v>
      </c>
    </row>
    <row r="58" spans="1:22" x14ac:dyDescent="0.2">
      <c r="A58" t="s">
        <v>10</v>
      </c>
      <c r="B58">
        <v>1936</v>
      </c>
      <c r="C58">
        <v>16</v>
      </c>
      <c r="D58" s="40">
        <v>749.3</v>
      </c>
      <c r="E58" s="40">
        <v>758.8</v>
      </c>
      <c r="F58" s="40">
        <v>463.2</v>
      </c>
      <c r="G58" s="40">
        <v>802.95</v>
      </c>
      <c r="H58" s="40">
        <v>771.8</v>
      </c>
      <c r="I58" s="40">
        <v>905.5</v>
      </c>
      <c r="J58" s="40">
        <v>851.8</v>
      </c>
      <c r="K58" s="40">
        <v>966.6</v>
      </c>
      <c r="L58" s="40">
        <v>1072.3399999999999</v>
      </c>
      <c r="M58" s="40">
        <v>834.63</v>
      </c>
      <c r="N58" s="40">
        <v>1040.08</v>
      </c>
      <c r="O58" s="40">
        <v>615.62</v>
      </c>
      <c r="P58" s="40">
        <v>494.1</v>
      </c>
      <c r="Q58" s="40">
        <v>525.20000000000005</v>
      </c>
      <c r="R58" s="40">
        <v>681.7</v>
      </c>
      <c r="S58" s="40">
        <v>742.3</v>
      </c>
      <c r="T58" s="40">
        <v>825.9652000000001</v>
      </c>
    </row>
    <row r="59" spans="1:22" x14ac:dyDescent="0.2">
      <c r="A59" t="s">
        <v>10</v>
      </c>
      <c r="B59">
        <v>1937</v>
      </c>
      <c r="C59">
        <v>16</v>
      </c>
      <c r="D59" s="40">
        <v>807.6</v>
      </c>
      <c r="E59" s="40">
        <v>740.7</v>
      </c>
      <c r="F59" s="40">
        <v>575.20000000000005</v>
      </c>
      <c r="G59" s="40">
        <v>842.38</v>
      </c>
      <c r="H59" s="40">
        <v>755.5</v>
      </c>
      <c r="I59" s="40">
        <v>790.18</v>
      </c>
      <c r="J59" s="40">
        <v>748.8</v>
      </c>
      <c r="K59" s="40">
        <v>931.3</v>
      </c>
      <c r="L59" s="40">
        <v>912.9</v>
      </c>
      <c r="M59" s="40">
        <v>681.9</v>
      </c>
      <c r="N59" s="40">
        <v>936.77</v>
      </c>
      <c r="O59" s="40">
        <v>672.82</v>
      </c>
      <c r="P59" s="40">
        <v>616.4</v>
      </c>
      <c r="Q59" s="40">
        <v>672.2</v>
      </c>
      <c r="R59" s="40">
        <v>782.2</v>
      </c>
      <c r="S59" s="40">
        <v>708</v>
      </c>
      <c r="T59" s="40">
        <v>789.70100000000014</v>
      </c>
    </row>
    <row r="60" spans="1:22" x14ac:dyDescent="0.2">
      <c r="A60" t="s">
        <v>10</v>
      </c>
      <c r="B60">
        <v>1938</v>
      </c>
      <c r="C60">
        <v>16</v>
      </c>
      <c r="D60" s="40">
        <v>625.79999999999995</v>
      </c>
      <c r="E60" s="40">
        <v>697.1</v>
      </c>
      <c r="F60" s="40">
        <v>566.6</v>
      </c>
      <c r="G60" s="40">
        <v>670.03</v>
      </c>
      <c r="H60" s="40">
        <v>705</v>
      </c>
      <c r="I60" s="40">
        <v>838.81</v>
      </c>
      <c r="J60" s="40">
        <v>736.3</v>
      </c>
      <c r="K60" s="40">
        <v>777.9</v>
      </c>
      <c r="L60" s="40">
        <v>968.13</v>
      </c>
      <c r="M60" s="40">
        <v>741.69</v>
      </c>
      <c r="N60" s="40">
        <v>862.24</v>
      </c>
      <c r="O60" s="40">
        <v>505.25</v>
      </c>
      <c r="P60" s="40">
        <v>561.79999999999995</v>
      </c>
      <c r="Q60" s="40">
        <v>528.6</v>
      </c>
      <c r="R60" s="40">
        <v>710.4</v>
      </c>
      <c r="S60" s="40">
        <v>638.4</v>
      </c>
      <c r="T60" s="40">
        <v>741.07989999999995</v>
      </c>
    </row>
    <row r="61" spans="1:22" x14ac:dyDescent="0.2">
      <c r="A61" t="s">
        <v>10</v>
      </c>
      <c r="B61">
        <v>1939</v>
      </c>
      <c r="C61">
        <v>16</v>
      </c>
      <c r="D61" s="40">
        <v>761.1</v>
      </c>
      <c r="E61" s="40">
        <v>798.1</v>
      </c>
      <c r="F61" s="40">
        <v>739.9</v>
      </c>
      <c r="G61" s="40">
        <v>734.69</v>
      </c>
      <c r="H61" s="40">
        <v>797</v>
      </c>
      <c r="I61" s="40">
        <v>891.75</v>
      </c>
      <c r="J61" s="40">
        <v>899.3</v>
      </c>
      <c r="K61" s="40">
        <v>1060.9000000000001</v>
      </c>
      <c r="L61" s="40">
        <v>1276.96</v>
      </c>
      <c r="M61" s="40">
        <v>908.54</v>
      </c>
      <c r="N61" s="40">
        <v>1107.8499999999999</v>
      </c>
      <c r="O61" s="40">
        <v>666.14</v>
      </c>
      <c r="P61" s="40">
        <v>728.1</v>
      </c>
      <c r="Q61" s="40">
        <v>691.2</v>
      </c>
      <c r="R61" s="40">
        <v>888.7</v>
      </c>
      <c r="S61" s="40">
        <v>872.2</v>
      </c>
      <c r="T61" s="40">
        <v>916.32269999999994</v>
      </c>
    </row>
    <row r="62" spans="1:22" x14ac:dyDescent="0.2">
      <c r="A62" t="s">
        <v>10</v>
      </c>
      <c r="B62">
        <v>1940</v>
      </c>
      <c r="C62">
        <v>16</v>
      </c>
      <c r="D62" s="40">
        <v>730.7</v>
      </c>
      <c r="E62" s="40">
        <v>793.5</v>
      </c>
      <c r="F62" s="40">
        <v>557.1</v>
      </c>
      <c r="G62" s="40">
        <v>720.18</v>
      </c>
      <c r="H62" s="40">
        <v>794.3</v>
      </c>
      <c r="I62" s="40">
        <v>894.06</v>
      </c>
      <c r="J62" s="40">
        <v>833.5</v>
      </c>
      <c r="K62" s="40">
        <v>987.1</v>
      </c>
      <c r="L62" s="40">
        <v>1116.9000000000001</v>
      </c>
      <c r="M62" s="40">
        <v>816.11</v>
      </c>
      <c r="N62" s="40">
        <v>1061.57</v>
      </c>
      <c r="O62" s="40">
        <v>590.92999999999995</v>
      </c>
      <c r="P62" s="40">
        <v>565.5</v>
      </c>
      <c r="Q62" s="40">
        <v>577.5</v>
      </c>
      <c r="R62" s="40">
        <v>802.8</v>
      </c>
      <c r="S62" s="40">
        <v>798.5</v>
      </c>
      <c r="T62" s="40">
        <v>847.32369999999992</v>
      </c>
    </row>
    <row r="63" spans="1:22" x14ac:dyDescent="0.2">
      <c r="A63" t="s">
        <v>10</v>
      </c>
      <c r="B63">
        <v>1941</v>
      </c>
      <c r="C63">
        <v>16</v>
      </c>
      <c r="D63" s="40">
        <v>732</v>
      </c>
      <c r="E63" s="40">
        <v>710.1</v>
      </c>
      <c r="F63" s="40">
        <v>655.8</v>
      </c>
      <c r="G63" s="40">
        <v>680.69</v>
      </c>
      <c r="H63" s="40">
        <v>751.1</v>
      </c>
      <c r="I63" s="40">
        <v>860.26</v>
      </c>
      <c r="J63" s="40">
        <v>804</v>
      </c>
      <c r="K63" s="40">
        <v>961</v>
      </c>
      <c r="L63" s="40">
        <v>1050.57</v>
      </c>
      <c r="M63" s="40">
        <v>833.21</v>
      </c>
      <c r="N63" s="40">
        <v>1081.46</v>
      </c>
      <c r="O63" s="40">
        <v>645.01</v>
      </c>
      <c r="P63" s="40">
        <v>650.29999999999995</v>
      </c>
      <c r="Q63" s="40">
        <v>690</v>
      </c>
      <c r="R63" s="40">
        <v>1021.6</v>
      </c>
      <c r="S63" s="40">
        <v>901.9</v>
      </c>
      <c r="T63" s="40">
        <v>866.02110000000016</v>
      </c>
      <c r="U63" s="39"/>
      <c r="V63" s="39"/>
    </row>
    <row r="64" spans="1:22" x14ac:dyDescent="0.2">
      <c r="A64" t="s">
        <v>10</v>
      </c>
      <c r="B64">
        <v>1942</v>
      </c>
      <c r="C64">
        <v>16</v>
      </c>
      <c r="D64" s="40">
        <v>620.6</v>
      </c>
      <c r="E64" s="40">
        <v>620.9</v>
      </c>
      <c r="F64" s="40">
        <v>479.6</v>
      </c>
      <c r="G64" s="40">
        <v>641.99</v>
      </c>
      <c r="H64" s="40">
        <v>638.79999999999995</v>
      </c>
      <c r="I64" s="40">
        <v>711.06</v>
      </c>
      <c r="J64" s="40">
        <v>669.4</v>
      </c>
      <c r="K64" s="40">
        <v>738.4</v>
      </c>
      <c r="L64" s="40">
        <v>857.89</v>
      </c>
      <c r="M64" s="40">
        <v>635.14</v>
      </c>
      <c r="N64" s="40">
        <v>771.96</v>
      </c>
      <c r="O64" s="40">
        <v>569.87</v>
      </c>
      <c r="P64" s="40">
        <v>487.3</v>
      </c>
      <c r="Q64" s="40">
        <v>486.5</v>
      </c>
      <c r="R64" s="40">
        <v>610</v>
      </c>
      <c r="S64" s="40">
        <v>595.1</v>
      </c>
      <c r="T64" s="40">
        <v>667.64449999999999</v>
      </c>
      <c r="U64" s="39"/>
      <c r="V64" s="39"/>
    </row>
    <row r="65" spans="1:22" x14ac:dyDescent="0.2">
      <c r="A65" t="s">
        <v>10</v>
      </c>
      <c r="B65">
        <v>1943</v>
      </c>
      <c r="C65">
        <v>16</v>
      </c>
      <c r="D65" s="40">
        <v>613.5</v>
      </c>
      <c r="E65" s="40">
        <v>594.4</v>
      </c>
      <c r="F65" s="40">
        <v>393.6</v>
      </c>
      <c r="G65" s="40">
        <v>639.58000000000004</v>
      </c>
      <c r="H65" s="40">
        <v>617.9</v>
      </c>
      <c r="I65" s="40">
        <v>738.01</v>
      </c>
      <c r="J65" s="40">
        <v>670.2</v>
      </c>
      <c r="K65" s="40">
        <v>803.6</v>
      </c>
      <c r="L65" s="40">
        <v>745.6</v>
      </c>
      <c r="M65" s="40">
        <v>612.65</v>
      </c>
      <c r="N65" s="40">
        <v>727.83</v>
      </c>
      <c r="O65" s="40">
        <v>455.22</v>
      </c>
      <c r="P65" s="40">
        <v>394.6</v>
      </c>
      <c r="Q65" s="40">
        <v>433.7</v>
      </c>
      <c r="R65" s="40">
        <v>498.2</v>
      </c>
      <c r="S65" s="40">
        <v>545.4</v>
      </c>
      <c r="T65" s="40">
        <v>620.0702</v>
      </c>
      <c r="U65" s="39"/>
      <c r="V65" s="39"/>
    </row>
    <row r="66" spans="1:22" x14ac:dyDescent="0.2">
      <c r="A66" t="s">
        <v>10</v>
      </c>
      <c r="B66">
        <v>1944</v>
      </c>
      <c r="C66">
        <v>16</v>
      </c>
      <c r="D66" s="40">
        <v>711.7</v>
      </c>
      <c r="E66" s="40">
        <v>781.9</v>
      </c>
      <c r="F66" s="40">
        <v>532</v>
      </c>
      <c r="G66" s="40">
        <v>757.8</v>
      </c>
      <c r="H66" s="40">
        <v>771.5</v>
      </c>
      <c r="I66" s="40">
        <v>992.98</v>
      </c>
      <c r="J66" s="40">
        <v>778.2</v>
      </c>
      <c r="K66" s="40">
        <v>898.4</v>
      </c>
      <c r="L66" s="40">
        <v>1061.78</v>
      </c>
      <c r="M66" s="40">
        <v>800.03</v>
      </c>
      <c r="N66" s="40">
        <v>1111.9100000000001</v>
      </c>
      <c r="O66" s="40">
        <v>604.69000000000005</v>
      </c>
      <c r="P66" s="40">
        <v>561.1</v>
      </c>
      <c r="Q66" s="40">
        <v>571.20000000000005</v>
      </c>
      <c r="R66" s="40">
        <v>768.5</v>
      </c>
      <c r="S66" s="40">
        <v>774.4</v>
      </c>
      <c r="T66" s="40">
        <v>852.3433</v>
      </c>
      <c r="U66" s="39"/>
      <c r="V66" s="39"/>
    </row>
    <row r="67" spans="1:22" x14ac:dyDescent="0.2">
      <c r="A67" t="s">
        <v>10</v>
      </c>
      <c r="B67">
        <v>1945</v>
      </c>
      <c r="C67">
        <v>16</v>
      </c>
      <c r="D67" s="40">
        <v>754.2</v>
      </c>
      <c r="E67" s="40">
        <v>738.4</v>
      </c>
      <c r="F67" s="40">
        <v>586.79999999999995</v>
      </c>
      <c r="G67" s="40">
        <v>803.3</v>
      </c>
      <c r="H67" s="40">
        <v>734.8</v>
      </c>
      <c r="I67" s="40">
        <v>880.94</v>
      </c>
      <c r="J67" s="40">
        <v>770.8</v>
      </c>
      <c r="K67" s="40">
        <v>851.7</v>
      </c>
      <c r="L67" s="40">
        <v>938.68</v>
      </c>
      <c r="M67" s="40">
        <v>757.11</v>
      </c>
      <c r="N67" s="40">
        <v>877.54</v>
      </c>
      <c r="O67" s="40">
        <v>602.98</v>
      </c>
      <c r="P67" s="40">
        <v>569.1</v>
      </c>
      <c r="Q67" s="40">
        <v>573.20000000000005</v>
      </c>
      <c r="R67" s="40">
        <v>724.4</v>
      </c>
      <c r="S67" s="40">
        <v>722.4</v>
      </c>
      <c r="T67" s="40">
        <v>772.61609999999996</v>
      </c>
      <c r="U67" s="39"/>
      <c r="V67" s="39"/>
    </row>
    <row r="68" spans="1:22" x14ac:dyDescent="0.2">
      <c r="A68" t="s">
        <v>10</v>
      </c>
      <c r="B68">
        <v>1946</v>
      </c>
      <c r="C68">
        <v>16</v>
      </c>
      <c r="D68" s="40">
        <v>672.4</v>
      </c>
      <c r="E68" s="40">
        <v>669</v>
      </c>
      <c r="F68" s="40">
        <v>557.20000000000005</v>
      </c>
      <c r="G68" s="40">
        <v>808.24</v>
      </c>
      <c r="H68" s="40">
        <v>706.6</v>
      </c>
      <c r="I68" s="40">
        <v>838.18</v>
      </c>
      <c r="J68" s="40">
        <v>731.5</v>
      </c>
      <c r="K68" s="40">
        <v>904.4</v>
      </c>
      <c r="L68" s="40">
        <v>870.48</v>
      </c>
      <c r="M68" s="40">
        <v>768.95</v>
      </c>
      <c r="N68" s="40">
        <v>870.03</v>
      </c>
      <c r="O68" s="40">
        <v>699.22</v>
      </c>
      <c r="P68" s="40">
        <v>606.9</v>
      </c>
      <c r="Q68" s="40">
        <v>579.9</v>
      </c>
      <c r="R68" s="40">
        <v>767.2</v>
      </c>
      <c r="S68" s="40">
        <v>718.2</v>
      </c>
      <c r="T68" s="40">
        <v>766.83500000000004</v>
      </c>
      <c r="U68" s="39"/>
      <c r="V68" s="39"/>
    </row>
    <row r="69" spans="1:22" x14ac:dyDescent="0.2">
      <c r="A69" t="s">
        <v>10</v>
      </c>
      <c r="B69">
        <v>1947</v>
      </c>
      <c r="C69">
        <v>16</v>
      </c>
      <c r="D69" s="40">
        <v>656.4</v>
      </c>
      <c r="E69" s="40">
        <v>616.29999999999995</v>
      </c>
      <c r="F69" s="40">
        <v>564.29999999999995</v>
      </c>
      <c r="G69" s="40">
        <v>645.5</v>
      </c>
      <c r="H69" s="40">
        <v>664.7</v>
      </c>
      <c r="I69" s="40">
        <v>757.7</v>
      </c>
      <c r="J69" s="40">
        <v>683.9</v>
      </c>
      <c r="K69" s="40">
        <v>862.6</v>
      </c>
      <c r="L69" s="40">
        <v>854.58</v>
      </c>
      <c r="M69" s="40">
        <v>674.74</v>
      </c>
      <c r="N69" s="40">
        <v>804.33</v>
      </c>
      <c r="O69" s="40">
        <v>573.11</v>
      </c>
      <c r="P69" s="40">
        <v>514.9</v>
      </c>
      <c r="Q69" s="40">
        <v>464.6</v>
      </c>
      <c r="R69" s="40">
        <v>599.79999999999995</v>
      </c>
      <c r="S69" s="40">
        <v>642.4</v>
      </c>
      <c r="T69" s="40">
        <v>688.82910000000004</v>
      </c>
      <c r="U69" s="39"/>
      <c r="V69" s="39"/>
    </row>
    <row r="70" spans="1:22" x14ac:dyDescent="0.2">
      <c r="A70" t="s">
        <v>10</v>
      </c>
      <c r="B70">
        <v>1948</v>
      </c>
      <c r="C70">
        <v>16</v>
      </c>
      <c r="D70" s="40">
        <v>781.4</v>
      </c>
      <c r="E70" s="40">
        <v>665.3</v>
      </c>
      <c r="F70" s="40">
        <v>600</v>
      </c>
      <c r="G70" s="40">
        <v>745.82</v>
      </c>
      <c r="H70" s="40">
        <v>711.5</v>
      </c>
      <c r="I70" s="40">
        <v>865.65</v>
      </c>
      <c r="J70" s="40">
        <v>765.3</v>
      </c>
      <c r="K70" s="40">
        <v>925.8</v>
      </c>
      <c r="L70" s="40">
        <v>881.55</v>
      </c>
      <c r="M70" s="40">
        <v>768.81</v>
      </c>
      <c r="N70" s="40">
        <v>903.74</v>
      </c>
      <c r="O70" s="40">
        <v>599.86</v>
      </c>
      <c r="P70" s="40">
        <v>581.6</v>
      </c>
      <c r="Q70" s="40">
        <v>523.29999999999995</v>
      </c>
      <c r="R70" s="40">
        <v>665.7</v>
      </c>
      <c r="S70" s="40">
        <v>620.5</v>
      </c>
      <c r="T70" s="40">
        <v>756.28610000000003</v>
      </c>
      <c r="U70" s="39"/>
      <c r="V70" s="39"/>
    </row>
    <row r="71" spans="1:22" x14ac:dyDescent="0.2">
      <c r="A71" t="s">
        <v>10</v>
      </c>
      <c r="B71">
        <v>1949</v>
      </c>
      <c r="C71">
        <v>16</v>
      </c>
      <c r="D71" s="40">
        <v>754.8</v>
      </c>
      <c r="E71" s="40">
        <v>730.5</v>
      </c>
      <c r="F71" s="40">
        <v>515.5</v>
      </c>
      <c r="G71" s="40">
        <v>746.86</v>
      </c>
      <c r="H71" s="40">
        <v>702.3</v>
      </c>
      <c r="I71" s="40">
        <v>742.03</v>
      </c>
      <c r="J71" s="40">
        <v>578.79999999999995</v>
      </c>
      <c r="K71" s="40">
        <v>634</v>
      </c>
      <c r="L71" s="40">
        <v>648.47</v>
      </c>
      <c r="M71" s="40">
        <v>576.80999999999995</v>
      </c>
      <c r="N71" s="40">
        <v>736.05</v>
      </c>
      <c r="O71" s="40">
        <v>618.14</v>
      </c>
      <c r="P71" s="40">
        <v>527.6</v>
      </c>
      <c r="Q71" s="40">
        <v>491.6</v>
      </c>
      <c r="R71" s="40">
        <v>658.9</v>
      </c>
      <c r="S71" s="40">
        <v>601.1</v>
      </c>
      <c r="T71" s="40">
        <v>656.18799999999999</v>
      </c>
      <c r="U71" s="39"/>
      <c r="V71" s="39"/>
    </row>
    <row r="72" spans="1:22" x14ac:dyDescent="0.2">
      <c r="A72" t="s">
        <v>10</v>
      </c>
      <c r="B72">
        <v>1950</v>
      </c>
      <c r="C72">
        <v>16</v>
      </c>
      <c r="D72" s="40">
        <v>775.8</v>
      </c>
      <c r="E72" s="40">
        <v>790.1</v>
      </c>
      <c r="F72" s="40">
        <v>593</v>
      </c>
      <c r="G72" s="40">
        <v>861.6</v>
      </c>
      <c r="H72" s="40">
        <v>781</v>
      </c>
      <c r="I72" s="40">
        <v>886.15</v>
      </c>
      <c r="J72" s="40">
        <v>923.9</v>
      </c>
      <c r="K72" s="40">
        <v>1068.9000000000001</v>
      </c>
      <c r="L72" s="40">
        <v>1013.94</v>
      </c>
      <c r="M72" s="40">
        <v>895.71</v>
      </c>
      <c r="N72" s="40">
        <v>916.11</v>
      </c>
      <c r="O72" s="40">
        <v>684.48</v>
      </c>
      <c r="P72" s="40">
        <v>583.29999999999995</v>
      </c>
      <c r="Q72" s="40">
        <v>616.9</v>
      </c>
      <c r="R72" s="40">
        <v>731.3</v>
      </c>
      <c r="S72" s="40">
        <v>829.6</v>
      </c>
      <c r="T72" s="40">
        <v>829.38330000000008</v>
      </c>
      <c r="U72" s="39"/>
      <c r="V72" s="39"/>
    </row>
    <row r="73" spans="1:22" x14ac:dyDescent="0.2">
      <c r="A73" t="s">
        <v>10</v>
      </c>
      <c r="B73">
        <v>1951</v>
      </c>
      <c r="C73">
        <v>16</v>
      </c>
      <c r="D73" s="40">
        <v>823.3</v>
      </c>
      <c r="E73" s="40">
        <v>810.9</v>
      </c>
      <c r="F73" s="40">
        <v>517.20000000000005</v>
      </c>
      <c r="G73" s="40">
        <v>876.55</v>
      </c>
      <c r="H73" s="40">
        <v>778.1</v>
      </c>
      <c r="I73" s="40">
        <v>897.28</v>
      </c>
      <c r="J73" s="40">
        <v>807</v>
      </c>
      <c r="K73" s="40">
        <v>920.9</v>
      </c>
      <c r="L73" s="40">
        <v>929.84</v>
      </c>
      <c r="M73" s="40">
        <v>705.96</v>
      </c>
      <c r="N73" s="40">
        <v>810.39</v>
      </c>
      <c r="O73" s="40">
        <v>605.32000000000005</v>
      </c>
      <c r="P73" s="40">
        <v>520.70000000000005</v>
      </c>
      <c r="Q73" s="40">
        <v>536.4</v>
      </c>
      <c r="R73" s="40">
        <v>572.29999999999995</v>
      </c>
      <c r="S73" s="40">
        <v>640.70000000000005</v>
      </c>
      <c r="T73" s="40">
        <v>751.41899999999987</v>
      </c>
      <c r="U73" s="39"/>
      <c r="V73" s="39"/>
    </row>
    <row r="74" spans="1:22" x14ac:dyDescent="0.2">
      <c r="A74" t="s">
        <v>10</v>
      </c>
      <c r="B74">
        <v>1952</v>
      </c>
      <c r="C74">
        <v>16</v>
      </c>
      <c r="D74" s="40">
        <v>681</v>
      </c>
      <c r="E74" s="40">
        <v>753.2</v>
      </c>
      <c r="F74" s="40">
        <v>513</v>
      </c>
      <c r="G74" s="40">
        <v>757.11</v>
      </c>
      <c r="H74" s="40">
        <v>751.4</v>
      </c>
      <c r="I74" s="40">
        <v>906.17</v>
      </c>
      <c r="J74" s="40">
        <v>919.5</v>
      </c>
      <c r="K74" s="40">
        <v>1062.0999999999999</v>
      </c>
      <c r="L74" s="40">
        <v>1079.71</v>
      </c>
      <c r="M74" s="40">
        <v>834.16</v>
      </c>
      <c r="N74" s="40">
        <v>1002.79</v>
      </c>
      <c r="O74" s="40">
        <v>591.69000000000005</v>
      </c>
      <c r="P74" s="40">
        <v>543</v>
      </c>
      <c r="Q74" s="40">
        <v>593.4</v>
      </c>
      <c r="R74" s="40">
        <v>740.4</v>
      </c>
      <c r="S74" s="40">
        <v>800.2</v>
      </c>
      <c r="T74" s="40">
        <v>830.99959999999999</v>
      </c>
      <c r="U74" s="39"/>
      <c r="V74" s="39"/>
    </row>
    <row r="75" spans="1:22" x14ac:dyDescent="0.2">
      <c r="A75" t="s">
        <v>10</v>
      </c>
      <c r="B75">
        <v>1953</v>
      </c>
      <c r="C75">
        <v>16</v>
      </c>
      <c r="D75" s="40">
        <v>580.1</v>
      </c>
      <c r="E75" s="40">
        <v>633.79999999999995</v>
      </c>
      <c r="F75" s="40">
        <v>507.9</v>
      </c>
      <c r="G75" s="40">
        <v>695.41</v>
      </c>
      <c r="H75" s="40">
        <v>582.79999999999995</v>
      </c>
      <c r="I75" s="40">
        <v>649.84</v>
      </c>
      <c r="J75" s="40">
        <v>513.5</v>
      </c>
      <c r="K75" s="40">
        <v>540.9</v>
      </c>
      <c r="L75" s="40">
        <v>716.58</v>
      </c>
      <c r="M75" s="40">
        <v>524.41</v>
      </c>
      <c r="N75" s="40">
        <v>654.03</v>
      </c>
      <c r="O75" s="40">
        <v>523.71</v>
      </c>
      <c r="P75" s="40">
        <v>472.4</v>
      </c>
      <c r="Q75" s="40">
        <v>455.8</v>
      </c>
      <c r="R75" s="40">
        <v>580.20000000000005</v>
      </c>
      <c r="S75" s="40">
        <v>528.20000000000005</v>
      </c>
      <c r="T75" s="40">
        <v>591.77020000000005</v>
      </c>
      <c r="U75" s="39"/>
      <c r="V75" s="39"/>
    </row>
    <row r="76" spans="1:22" x14ac:dyDescent="0.2">
      <c r="A76" t="s">
        <v>10</v>
      </c>
      <c r="B76">
        <v>1954</v>
      </c>
      <c r="C76">
        <v>16</v>
      </c>
      <c r="D76" s="40">
        <v>927.2</v>
      </c>
      <c r="E76" s="40">
        <v>840.7</v>
      </c>
      <c r="F76" s="40">
        <v>688.3</v>
      </c>
      <c r="G76" s="40">
        <v>949.59</v>
      </c>
      <c r="H76" s="40">
        <v>875.6</v>
      </c>
      <c r="I76" s="40">
        <v>984.17</v>
      </c>
      <c r="J76" s="40">
        <v>798.1</v>
      </c>
      <c r="K76" s="40">
        <v>923.5</v>
      </c>
      <c r="L76" s="40">
        <v>997.12</v>
      </c>
      <c r="M76" s="40">
        <v>794.03</v>
      </c>
      <c r="N76" s="40">
        <v>1043.94</v>
      </c>
      <c r="O76" s="40">
        <v>670.26</v>
      </c>
      <c r="P76" s="40">
        <v>652.20000000000005</v>
      </c>
      <c r="Q76" s="40">
        <v>651</v>
      </c>
      <c r="R76" s="40">
        <v>899.2</v>
      </c>
      <c r="S76" s="40">
        <v>742.7</v>
      </c>
      <c r="T76" s="40">
        <v>877.11150000000009</v>
      </c>
      <c r="U76" s="39"/>
      <c r="V76" s="39"/>
    </row>
    <row r="77" spans="1:22" x14ac:dyDescent="0.2">
      <c r="A77" t="s">
        <v>10</v>
      </c>
      <c r="B77">
        <v>1955</v>
      </c>
      <c r="C77">
        <v>16</v>
      </c>
      <c r="D77" s="40">
        <v>710.5</v>
      </c>
      <c r="E77" s="40">
        <v>743.8</v>
      </c>
      <c r="F77" s="40">
        <v>579.79999999999995</v>
      </c>
      <c r="G77" s="40">
        <v>697.92</v>
      </c>
      <c r="H77" s="40">
        <v>726.4</v>
      </c>
      <c r="I77" s="40">
        <v>788.86</v>
      </c>
      <c r="J77" s="40">
        <v>712.5</v>
      </c>
      <c r="K77" s="40">
        <v>824.2</v>
      </c>
      <c r="L77" s="40">
        <v>951.55</v>
      </c>
      <c r="M77" s="40">
        <v>744.07</v>
      </c>
      <c r="N77" s="40">
        <v>958.31</v>
      </c>
      <c r="O77" s="40">
        <v>618.4</v>
      </c>
      <c r="P77" s="40">
        <v>596.1</v>
      </c>
      <c r="Q77" s="40">
        <v>649.4</v>
      </c>
      <c r="R77" s="40">
        <v>800.5</v>
      </c>
      <c r="S77" s="40">
        <v>739.2</v>
      </c>
      <c r="T77" s="40">
        <v>783.6552999999999</v>
      </c>
      <c r="U77" s="39"/>
      <c r="V77" s="39"/>
    </row>
    <row r="78" spans="1:22" x14ac:dyDescent="0.2">
      <c r="A78" t="s">
        <v>10</v>
      </c>
      <c r="B78">
        <v>1956</v>
      </c>
      <c r="C78">
        <v>16</v>
      </c>
      <c r="D78" s="40">
        <v>680.6</v>
      </c>
      <c r="E78" s="40">
        <v>752.3</v>
      </c>
      <c r="F78" s="40">
        <v>678.2</v>
      </c>
      <c r="G78" s="40">
        <v>710.58</v>
      </c>
      <c r="H78" s="40">
        <v>795.2</v>
      </c>
      <c r="I78" s="40">
        <v>973.38</v>
      </c>
      <c r="J78" s="40">
        <v>798.3</v>
      </c>
      <c r="K78" s="40">
        <v>875.8</v>
      </c>
      <c r="L78" s="40">
        <v>979.53</v>
      </c>
      <c r="M78" s="40">
        <v>870.54</v>
      </c>
      <c r="N78" s="40">
        <v>972.68</v>
      </c>
      <c r="O78" s="40">
        <v>627.92999999999995</v>
      </c>
      <c r="P78" s="40">
        <v>664.1</v>
      </c>
      <c r="Q78" s="40">
        <v>694.4</v>
      </c>
      <c r="R78" s="40">
        <v>844.4</v>
      </c>
      <c r="S78" s="40">
        <v>824</v>
      </c>
      <c r="T78" s="40">
        <v>844.13049999999987</v>
      </c>
      <c r="U78" s="39"/>
      <c r="V78" s="39"/>
    </row>
    <row r="79" spans="1:22" x14ac:dyDescent="0.2">
      <c r="A79" t="s">
        <v>10</v>
      </c>
      <c r="B79">
        <v>1957</v>
      </c>
      <c r="C79">
        <v>16</v>
      </c>
      <c r="D79" s="40">
        <v>726.9</v>
      </c>
      <c r="E79" s="40">
        <v>783.8</v>
      </c>
      <c r="F79" s="40">
        <v>536</v>
      </c>
      <c r="G79" s="40">
        <v>796.63</v>
      </c>
      <c r="H79" s="40">
        <v>794.2</v>
      </c>
      <c r="I79" s="40">
        <v>946.88</v>
      </c>
      <c r="J79" s="40">
        <v>739.7</v>
      </c>
      <c r="K79" s="40">
        <v>883.8</v>
      </c>
      <c r="L79" s="40">
        <v>879.2</v>
      </c>
      <c r="M79" s="40">
        <v>784.79</v>
      </c>
      <c r="N79" s="40">
        <v>916.16</v>
      </c>
      <c r="O79" s="40">
        <v>570.23</v>
      </c>
      <c r="P79" s="40">
        <v>548.29999999999995</v>
      </c>
      <c r="Q79" s="40">
        <v>567.6</v>
      </c>
      <c r="R79" s="40">
        <v>765.4</v>
      </c>
      <c r="S79" s="40">
        <v>672.5</v>
      </c>
      <c r="T79" s="40">
        <v>783.70289999999989</v>
      </c>
      <c r="U79" s="39"/>
      <c r="V79" s="39"/>
    </row>
    <row r="80" spans="1:22" x14ac:dyDescent="0.2">
      <c r="A80" t="s">
        <v>10</v>
      </c>
      <c r="B80">
        <v>1958</v>
      </c>
      <c r="C80">
        <v>16</v>
      </c>
      <c r="D80" s="40">
        <v>785</v>
      </c>
      <c r="E80" s="40">
        <v>821.3</v>
      </c>
      <c r="F80" s="40">
        <v>622.29999999999995</v>
      </c>
      <c r="G80" s="40">
        <v>773.03</v>
      </c>
      <c r="H80" s="40">
        <v>827.5</v>
      </c>
      <c r="I80" s="40">
        <v>1000.68</v>
      </c>
      <c r="J80" s="40">
        <v>891.3</v>
      </c>
      <c r="K80" s="40">
        <v>1181.2</v>
      </c>
      <c r="L80" s="40">
        <v>1096.79</v>
      </c>
      <c r="M80" s="40">
        <v>911.58</v>
      </c>
      <c r="N80" s="40">
        <v>1034.96</v>
      </c>
      <c r="O80" s="40">
        <v>633.48</v>
      </c>
      <c r="P80" s="40">
        <v>594.79999999999995</v>
      </c>
      <c r="Q80" s="40">
        <v>626.79999999999995</v>
      </c>
      <c r="R80" s="40">
        <v>815.6</v>
      </c>
      <c r="S80" s="40">
        <v>803</v>
      </c>
      <c r="T80" s="40">
        <v>876.10880000000009</v>
      </c>
      <c r="U80" s="39"/>
      <c r="V80" s="39"/>
    </row>
    <row r="81" spans="1:22" x14ac:dyDescent="0.2">
      <c r="A81" t="s">
        <v>10</v>
      </c>
      <c r="B81">
        <v>1959</v>
      </c>
      <c r="C81">
        <v>16</v>
      </c>
      <c r="D81" s="40">
        <v>408.7</v>
      </c>
      <c r="E81" s="40">
        <v>440.2</v>
      </c>
      <c r="F81" s="40">
        <v>493.9</v>
      </c>
      <c r="G81" s="40">
        <v>478.26</v>
      </c>
      <c r="H81" s="40">
        <v>403.7</v>
      </c>
      <c r="I81" s="40">
        <v>501.32</v>
      </c>
      <c r="J81" s="40">
        <v>542.5</v>
      </c>
      <c r="K81" s="40">
        <v>685.5</v>
      </c>
      <c r="L81" s="40">
        <v>748.83</v>
      </c>
      <c r="M81" s="40">
        <v>492.22</v>
      </c>
      <c r="N81" s="40">
        <v>743.89</v>
      </c>
      <c r="O81" s="40">
        <v>428.06</v>
      </c>
      <c r="P81" s="40">
        <v>458.7</v>
      </c>
      <c r="Q81" s="40">
        <v>383.1</v>
      </c>
      <c r="R81" s="40">
        <v>556.6</v>
      </c>
      <c r="S81" s="40">
        <v>481.4</v>
      </c>
      <c r="T81" s="40">
        <v>551.63080000000002</v>
      </c>
      <c r="U81" s="39"/>
      <c r="V81" s="39"/>
    </row>
    <row r="82" spans="1:22" x14ac:dyDescent="0.2">
      <c r="A82" t="s">
        <v>10</v>
      </c>
      <c r="B82">
        <v>1960</v>
      </c>
      <c r="C82">
        <v>16</v>
      </c>
      <c r="D82" s="40">
        <v>842.3</v>
      </c>
      <c r="E82" s="40">
        <v>812.4</v>
      </c>
      <c r="F82" s="40">
        <v>599</v>
      </c>
      <c r="G82" s="40">
        <v>901.51</v>
      </c>
      <c r="H82" s="40">
        <v>844</v>
      </c>
      <c r="I82" s="40">
        <v>1024.6600000000001</v>
      </c>
      <c r="J82" s="40">
        <v>829.2</v>
      </c>
      <c r="K82" s="40">
        <v>1055.2</v>
      </c>
      <c r="L82" s="40">
        <v>970.11</v>
      </c>
      <c r="M82" s="40">
        <v>905.89</v>
      </c>
      <c r="N82" s="40">
        <v>933.17</v>
      </c>
      <c r="O82" s="40">
        <v>752.41</v>
      </c>
      <c r="P82" s="40">
        <v>599.9</v>
      </c>
      <c r="Q82" s="40">
        <v>590.79999999999995</v>
      </c>
      <c r="R82" s="40">
        <v>745</v>
      </c>
      <c r="S82" s="40">
        <v>756.7</v>
      </c>
      <c r="T82" s="40">
        <v>848.89019999999994</v>
      </c>
      <c r="U82" s="39"/>
      <c r="V82" s="39"/>
    </row>
    <row r="83" spans="1:22" x14ac:dyDescent="0.2">
      <c r="A83" t="s">
        <v>10</v>
      </c>
      <c r="B83">
        <v>1961</v>
      </c>
      <c r="C83">
        <v>16</v>
      </c>
      <c r="D83" s="40">
        <v>856.7</v>
      </c>
      <c r="E83" s="40">
        <v>928.6</v>
      </c>
      <c r="F83" s="40">
        <v>695</v>
      </c>
      <c r="G83" s="40">
        <v>812.21</v>
      </c>
      <c r="H83" s="40">
        <v>940.1</v>
      </c>
      <c r="I83" s="40">
        <v>1055.5</v>
      </c>
      <c r="J83" s="40">
        <v>842.1</v>
      </c>
      <c r="K83" s="40">
        <v>1028.9000000000001</v>
      </c>
      <c r="L83" s="40">
        <v>946.67</v>
      </c>
      <c r="M83" s="40">
        <v>945.61</v>
      </c>
      <c r="N83" s="40">
        <v>914.21</v>
      </c>
      <c r="O83" s="40">
        <v>652.17999999999995</v>
      </c>
      <c r="P83" s="40">
        <v>657.1</v>
      </c>
      <c r="Q83" s="40">
        <v>684.9</v>
      </c>
      <c r="R83" s="40">
        <v>726.4</v>
      </c>
      <c r="S83" s="40">
        <v>795.9</v>
      </c>
      <c r="T83" s="40">
        <v>862.10680000000002</v>
      </c>
      <c r="U83" s="39"/>
      <c r="V83" s="39"/>
    </row>
    <row r="84" spans="1:22" x14ac:dyDescent="0.2">
      <c r="A84" t="s">
        <v>10</v>
      </c>
      <c r="B84">
        <v>1962</v>
      </c>
      <c r="C84">
        <v>16</v>
      </c>
      <c r="D84" s="40">
        <v>694.5</v>
      </c>
      <c r="E84" s="40">
        <v>704</v>
      </c>
      <c r="F84" s="40">
        <v>514</v>
      </c>
      <c r="G84" s="40">
        <v>789.75</v>
      </c>
      <c r="H84" s="40">
        <v>717.7</v>
      </c>
      <c r="I84" s="40">
        <v>828.66</v>
      </c>
      <c r="J84" s="40">
        <v>667.4</v>
      </c>
      <c r="K84" s="40">
        <v>786.6</v>
      </c>
      <c r="L84" s="40">
        <v>828.64</v>
      </c>
      <c r="M84" s="40">
        <v>694.42</v>
      </c>
      <c r="N84" s="40">
        <v>816.42</v>
      </c>
      <c r="O84" s="40">
        <v>568.79</v>
      </c>
      <c r="P84" s="40">
        <v>495.1</v>
      </c>
      <c r="Q84" s="40">
        <v>472.3</v>
      </c>
      <c r="R84" s="40">
        <v>557.9</v>
      </c>
      <c r="S84" s="40">
        <v>561.70000000000005</v>
      </c>
      <c r="T84" s="40">
        <v>701.2222999999999</v>
      </c>
      <c r="U84" s="39"/>
      <c r="V84" s="39"/>
    </row>
    <row r="85" spans="1:22" x14ac:dyDescent="0.2">
      <c r="A85" t="s">
        <v>10</v>
      </c>
      <c r="B85">
        <v>1963</v>
      </c>
      <c r="C85">
        <v>16</v>
      </c>
      <c r="D85" s="40">
        <v>660.3</v>
      </c>
      <c r="E85" s="40">
        <v>626</v>
      </c>
      <c r="F85" s="40">
        <v>422.7</v>
      </c>
      <c r="G85" s="40">
        <v>716.13</v>
      </c>
      <c r="H85" s="40">
        <v>625.1</v>
      </c>
      <c r="I85" s="40">
        <v>696.62</v>
      </c>
      <c r="J85" s="40">
        <v>627.6</v>
      </c>
      <c r="K85" s="40">
        <v>842.6</v>
      </c>
      <c r="L85" s="40">
        <v>871.82</v>
      </c>
      <c r="M85" s="40">
        <v>651.26</v>
      </c>
      <c r="N85" s="40">
        <v>797.95</v>
      </c>
      <c r="O85" s="40">
        <v>528.53</v>
      </c>
      <c r="P85" s="40">
        <v>432.8</v>
      </c>
      <c r="Q85" s="40">
        <v>420.4</v>
      </c>
      <c r="R85" s="40">
        <v>545.20000000000005</v>
      </c>
      <c r="S85" s="40">
        <v>591.6</v>
      </c>
      <c r="T85" s="40">
        <v>658.85469999999987</v>
      </c>
      <c r="U85" s="39"/>
      <c r="V85" s="39"/>
    </row>
    <row r="86" spans="1:22" x14ac:dyDescent="0.2">
      <c r="A86" t="s">
        <v>10</v>
      </c>
      <c r="B86">
        <v>1964</v>
      </c>
      <c r="C86">
        <v>16</v>
      </c>
      <c r="D86" s="40">
        <v>596</v>
      </c>
      <c r="E86" s="40">
        <v>603.5</v>
      </c>
      <c r="F86" s="40">
        <v>518.70000000000005</v>
      </c>
      <c r="G86" s="40">
        <v>632.17999999999995</v>
      </c>
      <c r="H86" s="40">
        <v>581.1</v>
      </c>
      <c r="I86" s="40">
        <v>647.41</v>
      </c>
      <c r="J86" s="40">
        <v>596.1</v>
      </c>
      <c r="K86" s="40">
        <v>692.8</v>
      </c>
      <c r="L86" s="40">
        <v>779.19</v>
      </c>
      <c r="M86" s="40">
        <v>560.72</v>
      </c>
      <c r="N86" s="40">
        <v>804.85</v>
      </c>
      <c r="O86" s="40">
        <v>500.95</v>
      </c>
      <c r="P86" s="40">
        <v>501.8</v>
      </c>
      <c r="Q86" s="40">
        <v>440.9</v>
      </c>
      <c r="R86" s="40">
        <v>573.6</v>
      </c>
      <c r="S86" s="40">
        <v>491.9</v>
      </c>
      <c r="T86" s="40">
        <v>631.20309999999995</v>
      </c>
      <c r="U86" s="39"/>
      <c r="V86" s="39"/>
    </row>
    <row r="87" spans="1:22" x14ac:dyDescent="0.2">
      <c r="A87" t="s">
        <v>10</v>
      </c>
      <c r="B87">
        <v>1965</v>
      </c>
      <c r="C87">
        <v>16</v>
      </c>
      <c r="D87" s="40">
        <v>863.1</v>
      </c>
      <c r="E87" s="40">
        <v>906.7</v>
      </c>
      <c r="F87" s="40">
        <v>632.6</v>
      </c>
      <c r="G87" s="40">
        <v>940.04</v>
      </c>
      <c r="H87" s="40">
        <v>885.7</v>
      </c>
      <c r="I87" s="40">
        <v>1133.04</v>
      </c>
      <c r="J87" s="40">
        <v>1053.4000000000001</v>
      </c>
      <c r="K87" s="40">
        <v>1274.3</v>
      </c>
      <c r="L87" s="40">
        <v>1312.25</v>
      </c>
      <c r="M87" s="40">
        <v>1074.3800000000001</v>
      </c>
      <c r="N87" s="40">
        <v>1190.5999999999999</v>
      </c>
      <c r="O87" s="40">
        <v>679.88</v>
      </c>
      <c r="P87" s="40">
        <v>636.1</v>
      </c>
      <c r="Q87" s="40">
        <v>654.5</v>
      </c>
      <c r="R87" s="40">
        <v>864.8</v>
      </c>
      <c r="S87" s="40">
        <v>865</v>
      </c>
      <c r="T87" s="40">
        <v>989.37920000000008</v>
      </c>
      <c r="U87" s="39"/>
      <c r="V87" s="39"/>
    </row>
    <row r="88" spans="1:22" x14ac:dyDescent="0.2">
      <c r="A88" t="s">
        <v>10</v>
      </c>
      <c r="B88">
        <v>1966</v>
      </c>
      <c r="C88">
        <v>16</v>
      </c>
      <c r="D88" s="40">
        <v>837</v>
      </c>
      <c r="E88" s="40">
        <v>871</v>
      </c>
      <c r="F88" s="40">
        <v>707.9</v>
      </c>
      <c r="G88" s="40">
        <v>927.7</v>
      </c>
      <c r="H88" s="40">
        <v>899.4</v>
      </c>
      <c r="I88" s="40">
        <v>1138.2</v>
      </c>
      <c r="J88" s="40">
        <v>984.3</v>
      </c>
      <c r="K88" s="40">
        <v>1084.3</v>
      </c>
      <c r="L88" s="40">
        <v>1107.1600000000001</v>
      </c>
      <c r="M88" s="40">
        <v>1027.44</v>
      </c>
      <c r="N88" s="40">
        <v>1179.69</v>
      </c>
      <c r="O88" s="40">
        <v>673.56</v>
      </c>
      <c r="P88" s="40">
        <v>658.9</v>
      </c>
      <c r="Q88" s="40">
        <v>694.8</v>
      </c>
      <c r="R88" s="40">
        <v>847.9</v>
      </c>
      <c r="S88" s="40">
        <v>905.6</v>
      </c>
      <c r="T88" s="40">
        <v>965.20909999999992</v>
      </c>
      <c r="U88" s="39"/>
      <c r="V88" s="39"/>
    </row>
    <row r="89" spans="1:22" x14ac:dyDescent="0.2">
      <c r="A89" t="s">
        <v>10</v>
      </c>
      <c r="B89">
        <v>1967</v>
      </c>
      <c r="C89">
        <v>16</v>
      </c>
      <c r="D89" s="40">
        <v>815.6</v>
      </c>
      <c r="E89" s="40">
        <v>836.3</v>
      </c>
      <c r="F89" s="40">
        <v>628.20000000000005</v>
      </c>
      <c r="G89" s="40">
        <v>870.1</v>
      </c>
      <c r="H89" s="40">
        <v>853.5</v>
      </c>
      <c r="I89" s="40">
        <v>927.73</v>
      </c>
      <c r="J89" s="40">
        <v>878.9</v>
      </c>
      <c r="K89" s="40">
        <v>1094.7</v>
      </c>
      <c r="L89" s="40">
        <v>931.54</v>
      </c>
      <c r="M89" s="40">
        <v>865.15</v>
      </c>
      <c r="N89" s="40">
        <v>919.18</v>
      </c>
      <c r="O89" s="40">
        <v>679.93</v>
      </c>
      <c r="P89" s="40">
        <v>654.70000000000005</v>
      </c>
      <c r="Q89" s="40">
        <v>623.1</v>
      </c>
      <c r="R89" s="40">
        <v>801</v>
      </c>
      <c r="S89" s="40">
        <v>725.1</v>
      </c>
      <c r="T89" s="40">
        <v>836.8066</v>
      </c>
      <c r="U89" s="39"/>
      <c r="V89" s="39"/>
    </row>
    <row r="90" spans="1:22" x14ac:dyDescent="0.2">
      <c r="A90" t="s">
        <v>10</v>
      </c>
      <c r="B90">
        <v>1968</v>
      </c>
      <c r="C90">
        <v>16</v>
      </c>
      <c r="D90" s="40">
        <v>792.2</v>
      </c>
      <c r="E90" s="40">
        <v>758.6</v>
      </c>
      <c r="F90" s="40">
        <v>594.9</v>
      </c>
      <c r="G90" s="40">
        <v>809.01</v>
      </c>
      <c r="H90" s="40">
        <v>756.9</v>
      </c>
      <c r="I90" s="40">
        <v>904.03</v>
      </c>
      <c r="J90" s="40">
        <v>918.9</v>
      </c>
      <c r="K90" s="40">
        <v>1028.0999999999999</v>
      </c>
      <c r="L90" s="40">
        <v>1141.8399999999999</v>
      </c>
      <c r="M90" s="40">
        <v>869.84</v>
      </c>
      <c r="N90" s="40">
        <v>968.07</v>
      </c>
      <c r="O90" s="40">
        <v>690.39</v>
      </c>
      <c r="P90" s="40">
        <v>610.1</v>
      </c>
      <c r="Q90" s="40">
        <v>561.29999999999995</v>
      </c>
      <c r="R90" s="40">
        <v>750.2</v>
      </c>
      <c r="S90" s="40">
        <v>722.8</v>
      </c>
      <c r="T90" s="40">
        <v>842.40559999999982</v>
      </c>
      <c r="U90" s="39"/>
      <c r="V90" s="39"/>
    </row>
    <row r="91" spans="1:22" x14ac:dyDescent="0.2">
      <c r="A91" t="s">
        <v>10</v>
      </c>
      <c r="B91">
        <v>1969</v>
      </c>
      <c r="C91">
        <v>16</v>
      </c>
      <c r="D91" s="40">
        <v>674.5</v>
      </c>
      <c r="E91" s="40">
        <v>662.1</v>
      </c>
      <c r="F91" s="40">
        <v>551.6</v>
      </c>
      <c r="G91" s="40">
        <v>718.05</v>
      </c>
      <c r="H91" s="40">
        <v>684.7</v>
      </c>
      <c r="I91" s="40">
        <v>782.41</v>
      </c>
      <c r="J91" s="40">
        <v>750</v>
      </c>
      <c r="K91" s="40">
        <v>867.7</v>
      </c>
      <c r="L91" s="40">
        <v>957.53</v>
      </c>
      <c r="M91" s="40">
        <v>741.61</v>
      </c>
      <c r="N91" s="40">
        <v>802.95</v>
      </c>
      <c r="O91" s="40">
        <v>544.66999999999996</v>
      </c>
      <c r="P91" s="40">
        <v>531.6</v>
      </c>
      <c r="Q91" s="40">
        <v>545.29999999999995</v>
      </c>
      <c r="R91" s="40">
        <v>633</v>
      </c>
      <c r="S91" s="40">
        <v>728.7</v>
      </c>
      <c r="T91" s="40">
        <v>724.57980000000009</v>
      </c>
      <c r="U91" s="39"/>
      <c r="V91" s="39"/>
    </row>
    <row r="92" spans="1:22" x14ac:dyDescent="0.2">
      <c r="A92" t="s">
        <v>10</v>
      </c>
      <c r="B92">
        <v>1970</v>
      </c>
      <c r="C92">
        <v>16</v>
      </c>
      <c r="D92" s="40">
        <v>894.3</v>
      </c>
      <c r="E92" s="40">
        <v>792.6</v>
      </c>
      <c r="F92" s="40">
        <v>595.20000000000005</v>
      </c>
      <c r="G92" s="40">
        <v>850.67</v>
      </c>
      <c r="H92" s="40">
        <v>856.9</v>
      </c>
      <c r="I92" s="40">
        <v>1020.14</v>
      </c>
      <c r="J92" s="40">
        <v>896.2</v>
      </c>
      <c r="K92" s="40">
        <v>1086.2</v>
      </c>
      <c r="L92" s="40">
        <v>1108.27</v>
      </c>
      <c r="M92" s="40">
        <v>885.43</v>
      </c>
      <c r="N92" s="40">
        <v>1110.78</v>
      </c>
      <c r="O92" s="40">
        <v>694.74</v>
      </c>
      <c r="P92" s="40">
        <v>606.9</v>
      </c>
      <c r="Q92" s="40">
        <v>712.1</v>
      </c>
      <c r="R92" s="40">
        <v>852.8</v>
      </c>
      <c r="S92" s="40">
        <v>837.1</v>
      </c>
      <c r="T92" s="40">
        <v>913.32050000000004</v>
      </c>
      <c r="U92" s="39"/>
      <c r="V92" s="39"/>
    </row>
    <row r="93" spans="1:22" x14ac:dyDescent="0.2">
      <c r="A93" t="s">
        <v>10</v>
      </c>
      <c r="B93">
        <v>1971</v>
      </c>
      <c r="C93">
        <v>16</v>
      </c>
      <c r="D93" s="40">
        <v>564.5</v>
      </c>
      <c r="E93" s="40">
        <v>532.29999999999995</v>
      </c>
      <c r="F93" s="40">
        <v>444.8</v>
      </c>
      <c r="G93" s="40">
        <v>597.69000000000005</v>
      </c>
      <c r="H93" s="40">
        <v>554</v>
      </c>
      <c r="I93" s="40">
        <v>642.91999999999996</v>
      </c>
      <c r="J93" s="40">
        <v>579.20000000000005</v>
      </c>
      <c r="K93" s="40">
        <v>661.1</v>
      </c>
      <c r="L93" s="40">
        <v>701.68</v>
      </c>
      <c r="M93" s="40">
        <v>590.99</v>
      </c>
      <c r="N93" s="40">
        <v>741.27</v>
      </c>
      <c r="O93" s="40">
        <v>446.12</v>
      </c>
      <c r="P93" s="40">
        <v>444.7</v>
      </c>
      <c r="Q93" s="40">
        <v>444.2</v>
      </c>
      <c r="R93" s="40">
        <v>615.79999999999995</v>
      </c>
      <c r="S93" s="40">
        <v>538.79999999999995</v>
      </c>
      <c r="T93" s="40">
        <v>601.30389999999989</v>
      </c>
      <c r="U93" s="39"/>
      <c r="V93" s="39"/>
    </row>
    <row r="94" spans="1:22" x14ac:dyDescent="0.2">
      <c r="A94" t="s">
        <v>10</v>
      </c>
      <c r="B94">
        <v>1972</v>
      </c>
      <c r="C94">
        <v>16</v>
      </c>
      <c r="D94" s="40">
        <v>629.70000000000005</v>
      </c>
      <c r="E94" s="40">
        <v>627.79999999999995</v>
      </c>
      <c r="F94" s="40">
        <v>518.6</v>
      </c>
      <c r="G94" s="40">
        <v>646.15</v>
      </c>
      <c r="H94" s="40">
        <v>634.6</v>
      </c>
      <c r="I94" s="40">
        <v>720.97</v>
      </c>
      <c r="J94" s="40">
        <v>660.6</v>
      </c>
      <c r="K94" s="40">
        <v>740.9</v>
      </c>
      <c r="L94" s="40">
        <v>809.55</v>
      </c>
      <c r="M94" s="40">
        <v>688.89</v>
      </c>
      <c r="N94" s="40">
        <v>739.12</v>
      </c>
      <c r="O94" s="40">
        <v>543.5</v>
      </c>
      <c r="P94" s="40">
        <v>498.1</v>
      </c>
      <c r="Q94" s="40">
        <v>517.79999999999995</v>
      </c>
      <c r="R94" s="40">
        <v>546.79999999999995</v>
      </c>
      <c r="S94" s="40">
        <v>653.1</v>
      </c>
      <c r="T94" s="40">
        <v>659.98860000000002</v>
      </c>
      <c r="U94" s="39"/>
      <c r="V94" s="39"/>
    </row>
    <row r="95" spans="1:22" x14ac:dyDescent="0.2">
      <c r="A95" t="s">
        <v>10</v>
      </c>
      <c r="B95">
        <v>1973</v>
      </c>
      <c r="C95">
        <v>16</v>
      </c>
      <c r="D95" s="40">
        <v>730.5</v>
      </c>
      <c r="E95" s="40">
        <v>656</v>
      </c>
      <c r="F95" s="40">
        <v>543.20000000000005</v>
      </c>
      <c r="G95" s="40">
        <v>770.48</v>
      </c>
      <c r="H95" s="40">
        <v>677.6</v>
      </c>
      <c r="I95" s="40">
        <v>734.21</v>
      </c>
      <c r="J95" s="40">
        <v>633.4</v>
      </c>
      <c r="K95" s="40">
        <v>734.6</v>
      </c>
      <c r="L95" s="40">
        <v>917.1</v>
      </c>
      <c r="M95" s="40">
        <v>623.13</v>
      </c>
      <c r="N95" s="40">
        <v>850.71</v>
      </c>
      <c r="O95" s="40">
        <v>541.70000000000005</v>
      </c>
      <c r="P95" s="40">
        <v>515.1</v>
      </c>
      <c r="Q95" s="40">
        <v>459.6</v>
      </c>
      <c r="R95" s="40">
        <v>661.7</v>
      </c>
      <c r="S95" s="40">
        <v>612.79999999999995</v>
      </c>
      <c r="T95" s="40">
        <v>702.29449999999997</v>
      </c>
      <c r="U95" s="39"/>
      <c r="V95" s="39"/>
    </row>
    <row r="96" spans="1:22" x14ac:dyDescent="0.2">
      <c r="A96" t="s">
        <v>10</v>
      </c>
      <c r="B96">
        <v>1974</v>
      </c>
      <c r="C96">
        <v>16</v>
      </c>
      <c r="D96" s="40">
        <v>834.5</v>
      </c>
      <c r="E96" s="40">
        <v>752.3</v>
      </c>
      <c r="F96" s="40">
        <v>741.4</v>
      </c>
      <c r="G96" s="40">
        <v>824.32</v>
      </c>
      <c r="H96" s="40">
        <v>781.5</v>
      </c>
      <c r="I96" s="40">
        <v>1003.56</v>
      </c>
      <c r="J96" s="40">
        <v>855.3</v>
      </c>
      <c r="K96" s="40">
        <v>957</v>
      </c>
      <c r="L96" s="40">
        <v>1019.09</v>
      </c>
      <c r="M96" s="40">
        <v>877.56</v>
      </c>
      <c r="N96" s="40">
        <v>1091.24</v>
      </c>
      <c r="O96" s="40">
        <v>644</v>
      </c>
      <c r="P96" s="40">
        <v>693</v>
      </c>
      <c r="Q96" s="40">
        <v>618.5</v>
      </c>
      <c r="R96" s="40">
        <v>926.6</v>
      </c>
      <c r="S96" s="40">
        <v>818.9</v>
      </c>
      <c r="T96" s="40">
        <v>885.47529999999995</v>
      </c>
      <c r="U96" s="39"/>
      <c r="V96" s="39"/>
    </row>
    <row r="97" spans="1:22" x14ac:dyDescent="0.2">
      <c r="A97" t="s">
        <v>10</v>
      </c>
      <c r="B97">
        <v>1975</v>
      </c>
      <c r="C97">
        <v>16</v>
      </c>
      <c r="D97" s="40">
        <v>566.5</v>
      </c>
      <c r="E97" s="40">
        <v>618.20000000000005</v>
      </c>
      <c r="F97" s="40">
        <v>470.5</v>
      </c>
      <c r="G97" s="40">
        <v>592.32000000000005</v>
      </c>
      <c r="H97" s="40">
        <v>605</v>
      </c>
      <c r="I97" s="40">
        <v>696.75</v>
      </c>
      <c r="J97" s="40">
        <v>670.1</v>
      </c>
      <c r="K97" s="40">
        <v>718.7</v>
      </c>
      <c r="L97" s="40">
        <v>864.31</v>
      </c>
      <c r="M97" s="40">
        <v>637.82000000000005</v>
      </c>
      <c r="N97" s="40">
        <v>847.31</v>
      </c>
      <c r="O97" s="40">
        <v>467.27</v>
      </c>
      <c r="P97" s="40">
        <v>440.3</v>
      </c>
      <c r="Q97" s="40">
        <v>432.1</v>
      </c>
      <c r="R97" s="40">
        <v>582.4</v>
      </c>
      <c r="S97" s="40">
        <v>583.1</v>
      </c>
      <c r="T97" s="40">
        <v>659.44869999999992</v>
      </c>
      <c r="U97" s="39"/>
      <c r="V97" s="39"/>
    </row>
    <row r="98" spans="1:22" x14ac:dyDescent="0.2">
      <c r="A98" t="s">
        <v>10</v>
      </c>
      <c r="B98">
        <v>1976</v>
      </c>
      <c r="C98">
        <v>16</v>
      </c>
      <c r="D98" s="40">
        <v>565.6</v>
      </c>
      <c r="E98" s="40">
        <v>580</v>
      </c>
      <c r="F98" s="40">
        <v>384.3</v>
      </c>
      <c r="G98" s="40">
        <v>542.07000000000005</v>
      </c>
      <c r="H98" s="40">
        <v>575.1</v>
      </c>
      <c r="I98" s="40">
        <v>627.61</v>
      </c>
      <c r="J98" s="40">
        <v>561.9</v>
      </c>
      <c r="K98" s="40">
        <v>601.5</v>
      </c>
      <c r="L98" s="40">
        <v>771.95</v>
      </c>
      <c r="M98" s="40">
        <v>511.74</v>
      </c>
      <c r="N98" s="40">
        <v>747.24</v>
      </c>
      <c r="O98" s="40">
        <v>494.03</v>
      </c>
      <c r="P98" s="40">
        <v>400.9</v>
      </c>
      <c r="Q98" s="40">
        <v>389.8</v>
      </c>
      <c r="R98" s="40">
        <v>522</v>
      </c>
      <c r="S98" s="40">
        <v>498.6</v>
      </c>
      <c r="T98" s="40">
        <v>592.17270000000008</v>
      </c>
      <c r="U98" s="39"/>
      <c r="V98" s="39"/>
    </row>
    <row r="99" spans="1:22" x14ac:dyDescent="0.2">
      <c r="A99" t="s">
        <v>10</v>
      </c>
      <c r="B99">
        <v>1977</v>
      </c>
      <c r="C99">
        <v>16</v>
      </c>
      <c r="D99" s="40">
        <v>762</v>
      </c>
      <c r="E99" s="40">
        <v>691.5</v>
      </c>
      <c r="F99" s="40">
        <v>656.1</v>
      </c>
      <c r="G99" s="40">
        <v>788.63</v>
      </c>
      <c r="H99" s="40">
        <v>728.5</v>
      </c>
      <c r="I99" s="40">
        <v>851.27</v>
      </c>
      <c r="J99" s="40">
        <v>848.1</v>
      </c>
      <c r="K99" s="40">
        <v>1008.5</v>
      </c>
      <c r="L99" s="40">
        <v>997.31</v>
      </c>
      <c r="M99" s="40">
        <v>833.2</v>
      </c>
      <c r="N99" s="40">
        <v>980.56</v>
      </c>
      <c r="O99" s="40">
        <v>621.59</v>
      </c>
      <c r="P99" s="40">
        <v>637.70000000000005</v>
      </c>
      <c r="Q99" s="40">
        <v>664.3</v>
      </c>
      <c r="R99" s="40">
        <v>802</v>
      </c>
      <c r="S99" s="40">
        <v>820.7</v>
      </c>
      <c r="T99" s="40">
        <v>825.42150000000004</v>
      </c>
      <c r="U99" s="39"/>
      <c r="V99" s="39"/>
    </row>
    <row r="100" spans="1:22" x14ac:dyDescent="0.2">
      <c r="A100" t="s">
        <v>10</v>
      </c>
      <c r="B100">
        <v>1978</v>
      </c>
      <c r="C100">
        <v>16</v>
      </c>
      <c r="D100" s="40">
        <v>806.2</v>
      </c>
      <c r="E100" s="40">
        <v>789</v>
      </c>
      <c r="F100" s="40">
        <v>642</v>
      </c>
      <c r="G100" s="40">
        <v>806.11</v>
      </c>
      <c r="H100" s="40">
        <v>747.6</v>
      </c>
      <c r="I100" s="40">
        <v>819.34</v>
      </c>
      <c r="J100" s="40">
        <v>797.2</v>
      </c>
      <c r="K100" s="40">
        <v>989.8</v>
      </c>
      <c r="L100" s="40">
        <v>1085.6600000000001</v>
      </c>
      <c r="M100" s="40">
        <v>694.33</v>
      </c>
      <c r="N100" s="40">
        <v>964.93</v>
      </c>
      <c r="O100" s="40">
        <v>623.71</v>
      </c>
      <c r="P100" s="40">
        <v>632</v>
      </c>
      <c r="Q100" s="40">
        <v>535.29999999999995</v>
      </c>
      <c r="R100" s="40">
        <v>758.3</v>
      </c>
      <c r="S100" s="40">
        <v>644.4</v>
      </c>
      <c r="T100" s="40">
        <v>802.33519999999987</v>
      </c>
      <c r="U100" s="39"/>
      <c r="V100" s="39"/>
    </row>
    <row r="101" spans="1:22" x14ac:dyDescent="0.2">
      <c r="A101" t="s">
        <v>10</v>
      </c>
      <c r="B101">
        <v>1979</v>
      </c>
      <c r="C101">
        <v>16</v>
      </c>
      <c r="D101" s="40">
        <v>743.6</v>
      </c>
      <c r="E101" s="40">
        <v>736.6</v>
      </c>
      <c r="F101" s="40">
        <v>612.5</v>
      </c>
      <c r="G101" s="40">
        <v>810.83</v>
      </c>
      <c r="H101" s="40">
        <v>744.1</v>
      </c>
      <c r="I101" s="40">
        <v>879.94</v>
      </c>
      <c r="J101" s="40">
        <v>893</v>
      </c>
      <c r="K101" s="40">
        <v>1101.5999999999999</v>
      </c>
      <c r="L101" s="40">
        <v>1017.87</v>
      </c>
      <c r="M101" s="40">
        <v>823.41</v>
      </c>
      <c r="N101" s="40">
        <v>1042.4100000000001</v>
      </c>
      <c r="O101" s="40">
        <v>596.48</v>
      </c>
      <c r="P101" s="40">
        <v>572.4</v>
      </c>
      <c r="Q101" s="40">
        <v>554.6</v>
      </c>
      <c r="R101" s="40">
        <v>698.6</v>
      </c>
      <c r="S101" s="40">
        <v>704.1</v>
      </c>
      <c r="T101" s="40">
        <v>828.03</v>
      </c>
      <c r="U101" s="39"/>
      <c r="V101" s="39"/>
    </row>
    <row r="102" spans="1:22" x14ac:dyDescent="0.2">
      <c r="A102" t="s">
        <v>10</v>
      </c>
      <c r="B102">
        <v>1980</v>
      </c>
      <c r="C102">
        <v>16</v>
      </c>
      <c r="D102" s="40">
        <v>880.3</v>
      </c>
      <c r="E102" s="40">
        <v>752.1</v>
      </c>
      <c r="F102" s="40">
        <v>653</v>
      </c>
      <c r="G102" s="40">
        <v>944.51</v>
      </c>
      <c r="H102" s="40">
        <v>798</v>
      </c>
      <c r="I102" s="40">
        <v>906.14</v>
      </c>
      <c r="J102" s="40">
        <v>877.2</v>
      </c>
      <c r="K102" s="40">
        <v>1081.5</v>
      </c>
      <c r="L102" s="40">
        <v>987.28</v>
      </c>
      <c r="M102" s="40">
        <v>810.97</v>
      </c>
      <c r="N102" s="40">
        <v>979.29</v>
      </c>
      <c r="O102" s="40">
        <v>694.55</v>
      </c>
      <c r="P102" s="40">
        <v>614.1</v>
      </c>
      <c r="Q102" s="40">
        <v>574.79999999999995</v>
      </c>
      <c r="R102" s="40">
        <v>798.1</v>
      </c>
      <c r="S102" s="40">
        <v>733.8</v>
      </c>
      <c r="T102" s="40">
        <v>840.02659999999992</v>
      </c>
      <c r="U102" s="39"/>
      <c r="V102" s="39"/>
    </row>
    <row r="103" spans="1:22" x14ac:dyDescent="0.2">
      <c r="A103" t="s">
        <v>10</v>
      </c>
      <c r="B103">
        <v>1981</v>
      </c>
      <c r="C103">
        <v>16</v>
      </c>
      <c r="D103" s="40">
        <v>931</v>
      </c>
      <c r="E103" s="40">
        <v>856.8</v>
      </c>
      <c r="F103" s="40">
        <v>687.1</v>
      </c>
      <c r="G103" s="40">
        <v>885.17</v>
      </c>
      <c r="H103" s="40">
        <v>937.3</v>
      </c>
      <c r="I103" s="40">
        <v>1111.72</v>
      </c>
      <c r="J103" s="40">
        <v>1036.2</v>
      </c>
      <c r="K103" s="40">
        <v>1184.9000000000001</v>
      </c>
      <c r="L103" s="40">
        <v>1170.58</v>
      </c>
      <c r="M103" s="40">
        <v>1084.82</v>
      </c>
      <c r="N103" s="40">
        <v>1176.9000000000001</v>
      </c>
      <c r="O103" s="40">
        <v>744.06</v>
      </c>
      <c r="P103" s="40">
        <v>698.4</v>
      </c>
      <c r="Q103" s="40">
        <v>708.2</v>
      </c>
      <c r="R103" s="40">
        <v>961.2</v>
      </c>
      <c r="S103" s="40">
        <v>949.1</v>
      </c>
      <c r="T103" s="40">
        <v>995.54459999999995</v>
      </c>
      <c r="U103" s="39"/>
      <c r="V103" s="39"/>
    </row>
    <row r="104" spans="1:22" x14ac:dyDescent="0.2">
      <c r="A104" t="s">
        <v>10</v>
      </c>
      <c r="B104">
        <v>1982</v>
      </c>
      <c r="C104">
        <v>16</v>
      </c>
      <c r="D104" s="40">
        <v>636</v>
      </c>
      <c r="E104" s="40">
        <v>614</v>
      </c>
      <c r="F104" s="40">
        <v>391.8</v>
      </c>
      <c r="G104" s="40">
        <v>714.33</v>
      </c>
      <c r="H104" s="40">
        <v>648.4</v>
      </c>
      <c r="I104" s="40">
        <v>805.36</v>
      </c>
      <c r="J104" s="40">
        <v>846.1</v>
      </c>
      <c r="K104" s="40">
        <v>1015.4</v>
      </c>
      <c r="L104" s="40">
        <v>1066.32</v>
      </c>
      <c r="M104" s="40">
        <v>729.27</v>
      </c>
      <c r="N104" s="40">
        <v>865</v>
      </c>
      <c r="O104" s="40">
        <v>472.84</v>
      </c>
      <c r="P104" s="40">
        <v>396.3</v>
      </c>
      <c r="Q104" s="40">
        <v>370.2</v>
      </c>
      <c r="R104" s="40">
        <v>463.7</v>
      </c>
      <c r="S104" s="40">
        <v>504.4</v>
      </c>
      <c r="T104" s="40">
        <v>705.59190000000001</v>
      </c>
      <c r="U104" s="39"/>
      <c r="V104" s="39"/>
    </row>
    <row r="105" spans="1:22" x14ac:dyDescent="0.2">
      <c r="A105" t="s">
        <v>10</v>
      </c>
      <c r="B105">
        <v>1983</v>
      </c>
      <c r="C105">
        <v>16</v>
      </c>
      <c r="D105" s="40">
        <v>766.7</v>
      </c>
      <c r="E105" s="40">
        <v>741.8</v>
      </c>
      <c r="F105" s="40">
        <v>588.20000000000005</v>
      </c>
      <c r="G105" s="40">
        <v>814.54</v>
      </c>
      <c r="H105" s="40">
        <v>761.6</v>
      </c>
      <c r="I105" s="40">
        <v>865.27</v>
      </c>
      <c r="J105" s="40">
        <v>802.6</v>
      </c>
      <c r="K105" s="40">
        <v>962.8</v>
      </c>
      <c r="L105" s="40">
        <v>972.18</v>
      </c>
      <c r="M105" s="40">
        <v>779.09</v>
      </c>
      <c r="N105" s="40">
        <v>900.86</v>
      </c>
      <c r="O105" s="40">
        <v>638.64</v>
      </c>
      <c r="P105" s="40">
        <v>564.20000000000005</v>
      </c>
      <c r="Q105" s="40">
        <v>563.70000000000005</v>
      </c>
      <c r="R105" s="40">
        <v>691.7</v>
      </c>
      <c r="S105" s="40">
        <v>681.3</v>
      </c>
      <c r="T105" s="40">
        <v>785.11029999999994</v>
      </c>
      <c r="U105" s="39"/>
      <c r="V105" s="39"/>
    </row>
    <row r="106" spans="1:22" x14ac:dyDescent="0.2">
      <c r="A106" t="s">
        <v>10</v>
      </c>
      <c r="B106">
        <v>1984</v>
      </c>
      <c r="C106">
        <v>16</v>
      </c>
      <c r="D106" s="40">
        <v>738.2</v>
      </c>
      <c r="E106" s="40">
        <v>733.8</v>
      </c>
      <c r="F106" s="40">
        <v>562.29999999999995</v>
      </c>
      <c r="G106" s="40">
        <v>819.51</v>
      </c>
      <c r="H106" s="40">
        <v>787.9</v>
      </c>
      <c r="I106" s="40">
        <v>1022.67</v>
      </c>
      <c r="J106" s="40">
        <v>959.9</v>
      </c>
      <c r="K106" s="40">
        <v>1094.7</v>
      </c>
      <c r="L106" s="40">
        <v>988.8</v>
      </c>
      <c r="M106" s="40">
        <v>946.58</v>
      </c>
      <c r="N106" s="40">
        <v>912.45</v>
      </c>
      <c r="O106" s="40">
        <v>594.02</v>
      </c>
      <c r="P106" s="40">
        <v>546.4</v>
      </c>
      <c r="Q106" s="40">
        <v>573.1</v>
      </c>
      <c r="R106" s="40">
        <v>647.4</v>
      </c>
      <c r="S106" s="40">
        <v>796</v>
      </c>
      <c r="T106" s="40">
        <v>825.82129999999995</v>
      </c>
      <c r="U106" s="39"/>
      <c r="V106" s="39"/>
    </row>
    <row r="107" spans="1:22" x14ac:dyDescent="0.2">
      <c r="A107" t="s">
        <v>10</v>
      </c>
      <c r="B107">
        <v>1985</v>
      </c>
      <c r="C107">
        <v>16</v>
      </c>
      <c r="D107" s="40">
        <v>741.2</v>
      </c>
      <c r="E107" s="40">
        <v>716.5</v>
      </c>
      <c r="F107" s="40">
        <v>479.5</v>
      </c>
      <c r="G107" s="40">
        <v>797.9</v>
      </c>
      <c r="H107" s="40">
        <v>721.7</v>
      </c>
      <c r="I107" s="40">
        <v>842.42</v>
      </c>
      <c r="J107" s="40">
        <v>695.3</v>
      </c>
      <c r="K107" s="40">
        <v>752.4</v>
      </c>
      <c r="L107" s="40">
        <v>862.2</v>
      </c>
      <c r="M107" s="40">
        <v>721.52</v>
      </c>
      <c r="N107" s="40">
        <v>911.97</v>
      </c>
      <c r="O107" s="40">
        <v>576.47</v>
      </c>
      <c r="P107" s="40">
        <v>487.2</v>
      </c>
      <c r="Q107" s="40">
        <v>481.9</v>
      </c>
      <c r="R107" s="40">
        <v>605.29999999999995</v>
      </c>
      <c r="S107" s="40">
        <v>612.9</v>
      </c>
      <c r="T107" s="40">
        <v>733.6860999999999</v>
      </c>
      <c r="U107" s="39"/>
      <c r="V107" s="39"/>
    </row>
    <row r="108" spans="1:22" x14ac:dyDescent="0.2">
      <c r="A108" t="s">
        <v>10</v>
      </c>
      <c r="B108">
        <v>1986</v>
      </c>
      <c r="C108">
        <v>16</v>
      </c>
      <c r="D108" s="40">
        <v>761.8</v>
      </c>
      <c r="E108" s="40">
        <v>673.1</v>
      </c>
      <c r="F108" s="40">
        <v>663.6</v>
      </c>
      <c r="G108" s="40">
        <v>828.68</v>
      </c>
      <c r="H108" s="40">
        <v>783.4</v>
      </c>
      <c r="I108" s="40">
        <v>969.75</v>
      </c>
      <c r="J108" s="40">
        <v>887.5</v>
      </c>
      <c r="K108" s="40">
        <v>1083.4000000000001</v>
      </c>
      <c r="L108" s="40">
        <v>1159.46</v>
      </c>
      <c r="M108" s="40">
        <v>864.03</v>
      </c>
      <c r="N108" s="40">
        <v>1000.67</v>
      </c>
      <c r="O108" s="40">
        <v>620.66</v>
      </c>
      <c r="P108" s="40">
        <v>630.20000000000005</v>
      </c>
      <c r="Q108" s="40">
        <v>625.70000000000005</v>
      </c>
      <c r="R108" s="40">
        <v>789.3</v>
      </c>
      <c r="S108" s="40">
        <v>789.9</v>
      </c>
      <c r="T108" s="40">
        <v>865.46329999999989</v>
      </c>
      <c r="U108" s="39"/>
      <c r="V108" s="39"/>
    </row>
    <row r="109" spans="1:22" x14ac:dyDescent="0.2">
      <c r="A109" t="s">
        <v>10</v>
      </c>
      <c r="B109">
        <v>1987</v>
      </c>
      <c r="C109">
        <v>16</v>
      </c>
      <c r="D109" s="40">
        <v>808.5</v>
      </c>
      <c r="E109" s="40">
        <v>770.9</v>
      </c>
      <c r="F109" s="40">
        <v>683.6</v>
      </c>
      <c r="G109" s="40">
        <v>836.91</v>
      </c>
      <c r="H109" s="40">
        <v>824.4</v>
      </c>
      <c r="I109" s="40">
        <v>987.03</v>
      </c>
      <c r="J109" s="40">
        <v>920.4</v>
      </c>
      <c r="K109" s="40">
        <v>1026</v>
      </c>
      <c r="L109" s="40">
        <v>1076.79</v>
      </c>
      <c r="M109" s="40">
        <v>915.05</v>
      </c>
      <c r="N109" s="40">
        <v>1051.1500000000001</v>
      </c>
      <c r="O109" s="40">
        <v>643.64</v>
      </c>
      <c r="P109" s="40">
        <v>644.9</v>
      </c>
      <c r="Q109" s="40">
        <v>620.6</v>
      </c>
      <c r="R109" s="40">
        <v>819.8</v>
      </c>
      <c r="S109" s="40">
        <v>821.6</v>
      </c>
      <c r="T109" s="40">
        <v>884.68219999999997</v>
      </c>
      <c r="U109" s="39"/>
      <c r="V109" s="39"/>
    </row>
    <row r="110" spans="1:22" x14ac:dyDescent="0.2">
      <c r="A110" t="s">
        <v>10</v>
      </c>
      <c r="B110">
        <v>1988</v>
      </c>
      <c r="C110">
        <v>16</v>
      </c>
      <c r="D110" s="40">
        <v>812.5</v>
      </c>
      <c r="E110" s="40">
        <v>798.3</v>
      </c>
      <c r="F110" s="40">
        <v>563.29999999999995</v>
      </c>
      <c r="G110" s="40">
        <v>904.26</v>
      </c>
      <c r="H110" s="40">
        <v>822.6</v>
      </c>
      <c r="I110" s="40">
        <v>982.33</v>
      </c>
      <c r="J110" s="40">
        <v>908.6</v>
      </c>
      <c r="K110" s="40">
        <v>1045.5</v>
      </c>
      <c r="L110" s="40">
        <v>1173.3900000000001</v>
      </c>
      <c r="M110" s="40">
        <v>837.9</v>
      </c>
      <c r="N110" s="40">
        <v>1095.3</v>
      </c>
      <c r="O110" s="40">
        <v>590.99</v>
      </c>
      <c r="P110" s="40">
        <v>520.29999999999995</v>
      </c>
      <c r="Q110" s="40">
        <v>520.20000000000005</v>
      </c>
      <c r="R110" s="40">
        <v>727.5</v>
      </c>
      <c r="S110" s="40">
        <v>730.9</v>
      </c>
      <c r="T110" s="40">
        <v>872.20580000000007</v>
      </c>
      <c r="U110" s="39"/>
      <c r="V110" s="39"/>
    </row>
    <row r="111" spans="1:22" x14ac:dyDescent="0.2">
      <c r="A111" t="s">
        <v>10</v>
      </c>
      <c r="B111">
        <v>1989</v>
      </c>
      <c r="C111">
        <v>16</v>
      </c>
      <c r="D111" s="40">
        <v>691</v>
      </c>
      <c r="E111" s="40">
        <v>660.7</v>
      </c>
      <c r="F111" s="40">
        <v>424.2</v>
      </c>
      <c r="G111" s="40">
        <v>702.48</v>
      </c>
      <c r="H111" s="40">
        <v>641.79999999999995</v>
      </c>
      <c r="I111" s="40">
        <v>763.41</v>
      </c>
      <c r="J111" s="40">
        <v>764.4</v>
      </c>
      <c r="K111" s="40">
        <v>870</v>
      </c>
      <c r="L111" s="40">
        <v>807.66</v>
      </c>
      <c r="M111" s="40">
        <v>742.68</v>
      </c>
      <c r="N111" s="40">
        <v>866.45</v>
      </c>
      <c r="O111" s="40">
        <v>466.3</v>
      </c>
      <c r="P111" s="40">
        <v>425.3</v>
      </c>
      <c r="Q111" s="40">
        <v>428.1</v>
      </c>
      <c r="R111" s="40">
        <v>611.29999999999995</v>
      </c>
      <c r="S111" s="40">
        <v>633.29999999999995</v>
      </c>
      <c r="T111" s="40">
        <v>688.39260000000002</v>
      </c>
      <c r="U111" s="39"/>
      <c r="V111" s="39"/>
    </row>
    <row r="112" spans="1:22" x14ac:dyDescent="0.2">
      <c r="A112" t="s">
        <v>10</v>
      </c>
      <c r="B112">
        <v>1990</v>
      </c>
      <c r="C112">
        <v>16</v>
      </c>
      <c r="D112" s="40">
        <v>836.6</v>
      </c>
      <c r="E112" s="40">
        <v>802.7</v>
      </c>
      <c r="F112" s="40">
        <v>616.29999999999995</v>
      </c>
      <c r="G112" s="40">
        <v>959.39</v>
      </c>
      <c r="H112" s="40">
        <v>790.4</v>
      </c>
      <c r="I112" s="40">
        <v>870.27</v>
      </c>
      <c r="J112" s="40">
        <v>807.7</v>
      </c>
      <c r="K112" s="40">
        <v>917.1</v>
      </c>
      <c r="L112" s="40">
        <v>961.77</v>
      </c>
      <c r="M112" s="40">
        <v>767.48</v>
      </c>
      <c r="N112" s="40">
        <v>943.46</v>
      </c>
      <c r="O112" s="40">
        <v>608.72</v>
      </c>
      <c r="P112" s="40">
        <v>564.5</v>
      </c>
      <c r="Q112" s="40">
        <v>526.20000000000005</v>
      </c>
      <c r="R112" s="40">
        <v>595.9</v>
      </c>
      <c r="S112" s="40">
        <v>644.6</v>
      </c>
      <c r="T112" s="40">
        <v>791.66499999999996</v>
      </c>
      <c r="U112" s="39"/>
      <c r="V112" s="39"/>
    </row>
    <row r="113" spans="1:58" x14ac:dyDescent="0.2">
      <c r="A113" t="s">
        <v>10</v>
      </c>
      <c r="B113">
        <v>1991</v>
      </c>
      <c r="C113">
        <v>16</v>
      </c>
      <c r="D113" s="40">
        <v>699.5</v>
      </c>
      <c r="E113" s="40">
        <v>616.79999999999995</v>
      </c>
      <c r="F113" s="40">
        <v>436.7</v>
      </c>
      <c r="G113" s="40">
        <v>770.26</v>
      </c>
      <c r="H113" s="40">
        <v>623.70000000000005</v>
      </c>
      <c r="I113" s="40">
        <v>734.66</v>
      </c>
      <c r="J113" s="40">
        <v>614.1</v>
      </c>
      <c r="K113" s="40">
        <v>694.7</v>
      </c>
      <c r="L113" s="40">
        <v>763.37</v>
      </c>
      <c r="M113" s="40">
        <v>583.35</v>
      </c>
      <c r="N113" s="40">
        <v>808.26</v>
      </c>
      <c r="O113" s="40">
        <v>509.83</v>
      </c>
      <c r="P113" s="40">
        <v>433.3</v>
      </c>
      <c r="Q113" s="40">
        <v>409.8</v>
      </c>
      <c r="R113" s="40">
        <v>546.1</v>
      </c>
      <c r="S113" s="40">
        <v>503.4</v>
      </c>
      <c r="T113" s="40">
        <v>644.57039999999995</v>
      </c>
      <c r="U113" s="39"/>
      <c r="V113" s="39"/>
    </row>
    <row r="114" spans="1:58" x14ac:dyDescent="0.2">
      <c r="A114" t="s">
        <v>10</v>
      </c>
      <c r="B114">
        <v>1992</v>
      </c>
      <c r="C114">
        <v>16</v>
      </c>
      <c r="D114" s="40">
        <v>739.2</v>
      </c>
      <c r="E114" s="40">
        <v>714.4</v>
      </c>
      <c r="F114" s="40">
        <v>556.70000000000005</v>
      </c>
      <c r="G114" s="40">
        <v>747.17</v>
      </c>
      <c r="H114" s="40">
        <v>769.1</v>
      </c>
      <c r="I114" s="40">
        <v>916.9</v>
      </c>
      <c r="J114" s="40">
        <v>804</v>
      </c>
      <c r="K114" s="40">
        <v>895.1</v>
      </c>
      <c r="L114" s="40">
        <v>985.81</v>
      </c>
      <c r="M114" s="40">
        <v>828.77</v>
      </c>
      <c r="N114" s="40">
        <v>947.47</v>
      </c>
      <c r="O114" s="40">
        <v>553.11</v>
      </c>
      <c r="P114" s="40">
        <v>539.79999999999995</v>
      </c>
      <c r="Q114" s="40">
        <v>595.70000000000005</v>
      </c>
      <c r="R114" s="40">
        <v>670.9</v>
      </c>
      <c r="S114" s="40">
        <v>728.3</v>
      </c>
      <c r="T114" s="40">
        <v>796.4393</v>
      </c>
      <c r="U114" s="39"/>
      <c r="V114" s="39"/>
    </row>
    <row r="115" spans="1:58" x14ac:dyDescent="0.2">
      <c r="A115" t="s">
        <v>10</v>
      </c>
      <c r="B115">
        <v>1993</v>
      </c>
      <c r="C115">
        <v>16</v>
      </c>
      <c r="D115" s="40">
        <v>922.3</v>
      </c>
      <c r="E115" s="40">
        <v>927.9</v>
      </c>
      <c r="F115" s="40">
        <v>645.6</v>
      </c>
      <c r="G115" s="40">
        <v>874.94</v>
      </c>
      <c r="H115" s="40">
        <v>926.3</v>
      </c>
      <c r="I115" s="40">
        <v>1042.28</v>
      </c>
      <c r="J115" s="40">
        <v>867</v>
      </c>
      <c r="K115" s="40">
        <v>1017.1</v>
      </c>
      <c r="L115" s="40">
        <v>987.97</v>
      </c>
      <c r="M115" s="40">
        <v>817.56</v>
      </c>
      <c r="N115" s="40">
        <v>1007.7</v>
      </c>
      <c r="O115" s="40">
        <v>738.69</v>
      </c>
      <c r="P115" s="40">
        <v>671.7</v>
      </c>
      <c r="Q115" s="40">
        <v>648.5</v>
      </c>
      <c r="R115" s="40">
        <v>786.1</v>
      </c>
      <c r="S115" s="40">
        <v>788.3</v>
      </c>
      <c r="T115" s="40">
        <v>885.77239999999983</v>
      </c>
      <c r="U115" s="39"/>
      <c r="V115" s="39"/>
    </row>
    <row r="116" spans="1:58" x14ac:dyDescent="0.2">
      <c r="A116" t="s">
        <v>10</v>
      </c>
      <c r="B116">
        <v>1994</v>
      </c>
      <c r="C116">
        <v>16</v>
      </c>
      <c r="D116" s="40">
        <v>928.7</v>
      </c>
      <c r="E116" s="40">
        <v>844.3</v>
      </c>
      <c r="F116" s="40">
        <v>706.5</v>
      </c>
      <c r="G116" s="40">
        <v>952.51</v>
      </c>
      <c r="H116" s="40">
        <v>916.8</v>
      </c>
      <c r="I116" s="40">
        <v>1006.67</v>
      </c>
      <c r="J116" s="40">
        <v>833.1</v>
      </c>
      <c r="K116" s="40">
        <v>970.5</v>
      </c>
      <c r="L116" s="40">
        <v>1062.03</v>
      </c>
      <c r="M116" s="40">
        <v>866.24</v>
      </c>
      <c r="N116" s="40">
        <v>956.41</v>
      </c>
      <c r="O116" s="40">
        <v>722.75</v>
      </c>
      <c r="P116" s="40">
        <v>699</v>
      </c>
      <c r="Q116" s="40">
        <v>721.7</v>
      </c>
      <c r="R116" s="40">
        <v>800.4</v>
      </c>
      <c r="S116" s="40">
        <v>832.7</v>
      </c>
      <c r="T116" s="40">
        <v>891.00360000000001</v>
      </c>
      <c r="U116" s="39"/>
      <c r="V116" s="39"/>
    </row>
    <row r="117" spans="1:58" x14ac:dyDescent="0.2">
      <c r="A117" t="s">
        <v>10</v>
      </c>
      <c r="B117">
        <v>1995</v>
      </c>
      <c r="C117">
        <v>16</v>
      </c>
      <c r="D117" s="40">
        <v>739.8</v>
      </c>
      <c r="E117" s="40">
        <v>775.7</v>
      </c>
      <c r="F117" s="40">
        <v>618</v>
      </c>
      <c r="G117" s="40">
        <v>733.33</v>
      </c>
      <c r="H117" s="40">
        <v>768.2</v>
      </c>
      <c r="I117" s="40">
        <v>874.97</v>
      </c>
      <c r="J117" s="40">
        <v>929.8</v>
      </c>
      <c r="K117" s="40">
        <v>1117.5</v>
      </c>
      <c r="L117" s="40">
        <v>1154.3800000000001</v>
      </c>
      <c r="M117" s="40">
        <v>855.09</v>
      </c>
      <c r="N117" s="40">
        <v>1111.72</v>
      </c>
      <c r="O117" s="40">
        <v>619.63</v>
      </c>
      <c r="P117" s="40">
        <v>610.6</v>
      </c>
      <c r="Q117" s="40">
        <v>579.9</v>
      </c>
      <c r="R117" s="40">
        <v>894.2</v>
      </c>
      <c r="S117" s="40">
        <v>844.2</v>
      </c>
      <c r="T117" s="40">
        <v>877.64819999999997</v>
      </c>
      <c r="U117" s="39"/>
      <c r="V117" s="39"/>
    </row>
    <row r="118" spans="1:58" x14ac:dyDescent="0.2">
      <c r="A118" t="s">
        <v>10</v>
      </c>
      <c r="B118">
        <v>1996</v>
      </c>
      <c r="C118">
        <v>16</v>
      </c>
      <c r="D118" s="40">
        <v>543.5</v>
      </c>
      <c r="E118" s="40">
        <v>548.29999999999995</v>
      </c>
      <c r="F118" s="40">
        <v>502.2</v>
      </c>
      <c r="G118" s="40">
        <v>566.01</v>
      </c>
      <c r="H118" s="40">
        <v>606.5</v>
      </c>
      <c r="I118" s="40">
        <v>733.49</v>
      </c>
      <c r="J118" s="40">
        <v>635.70000000000005</v>
      </c>
      <c r="K118" s="40">
        <v>723.9</v>
      </c>
      <c r="L118" s="40">
        <v>884.85</v>
      </c>
      <c r="M118" s="40">
        <v>681.83</v>
      </c>
      <c r="N118" s="40">
        <v>865.68</v>
      </c>
      <c r="O118" s="40">
        <v>500.35</v>
      </c>
      <c r="P118" s="40">
        <v>488.4</v>
      </c>
      <c r="Q118" s="40">
        <v>498.4</v>
      </c>
      <c r="R118" s="40">
        <v>651.29999999999995</v>
      </c>
      <c r="S118" s="40">
        <v>670.8</v>
      </c>
      <c r="T118" s="40">
        <v>683.78420000000006</v>
      </c>
      <c r="U118" s="39"/>
      <c r="V118" s="39"/>
    </row>
    <row r="119" spans="1:58" x14ac:dyDescent="0.2">
      <c r="A119" t="s">
        <v>10</v>
      </c>
      <c r="B119">
        <v>1997</v>
      </c>
      <c r="C119">
        <v>16</v>
      </c>
      <c r="D119" s="40">
        <v>698</v>
      </c>
      <c r="E119" s="40">
        <v>657.2</v>
      </c>
      <c r="F119" s="40">
        <v>503.6</v>
      </c>
      <c r="G119" s="40">
        <v>736.9</v>
      </c>
      <c r="H119" s="40">
        <v>691</v>
      </c>
      <c r="I119" s="40">
        <v>778.92</v>
      </c>
      <c r="J119" s="40">
        <v>742.6</v>
      </c>
      <c r="K119" s="40">
        <v>906.2</v>
      </c>
      <c r="L119" s="40">
        <v>857.97</v>
      </c>
      <c r="M119" s="40">
        <v>650.05999999999995</v>
      </c>
      <c r="N119" s="40">
        <v>837.27</v>
      </c>
      <c r="O119" s="40">
        <v>528.30999999999995</v>
      </c>
      <c r="P119" s="40">
        <v>519.70000000000005</v>
      </c>
      <c r="Q119" s="40">
        <v>534.5</v>
      </c>
      <c r="R119" s="40">
        <v>672.3</v>
      </c>
      <c r="S119" s="40">
        <v>670</v>
      </c>
      <c r="T119" s="40">
        <v>714.18889999999999</v>
      </c>
      <c r="U119" s="39"/>
      <c r="V119" s="39"/>
    </row>
    <row r="120" spans="1:58" x14ac:dyDescent="0.2">
      <c r="A120" t="s">
        <v>10</v>
      </c>
      <c r="B120">
        <v>1998</v>
      </c>
      <c r="C120">
        <v>16</v>
      </c>
      <c r="D120" s="40">
        <v>986.8</v>
      </c>
      <c r="E120" s="40">
        <v>1027</v>
      </c>
      <c r="F120" s="40">
        <v>637.1</v>
      </c>
      <c r="G120" s="40">
        <v>1041.43</v>
      </c>
      <c r="H120" s="40">
        <v>1004.2</v>
      </c>
      <c r="I120" s="40">
        <v>1126.27</v>
      </c>
      <c r="J120" s="40">
        <v>873.5</v>
      </c>
      <c r="K120" s="40">
        <v>1002.7</v>
      </c>
      <c r="L120" s="40">
        <v>998.59</v>
      </c>
      <c r="M120" s="40">
        <v>913.45</v>
      </c>
      <c r="N120" s="40">
        <v>1013.38</v>
      </c>
      <c r="O120" s="40">
        <v>756.01</v>
      </c>
      <c r="P120" s="40">
        <v>641.4</v>
      </c>
      <c r="Q120" s="40">
        <v>637</v>
      </c>
      <c r="R120" s="40">
        <v>793.3</v>
      </c>
      <c r="S120" s="40">
        <v>828.1</v>
      </c>
      <c r="T120" s="40">
        <v>919.64</v>
      </c>
      <c r="U120" s="39"/>
      <c r="V120" s="39"/>
    </row>
    <row r="121" spans="1:58" ht="12" customHeight="1" x14ac:dyDescent="0.2">
      <c r="A121" t="s">
        <v>10</v>
      </c>
      <c r="B121">
        <v>1999</v>
      </c>
      <c r="C121">
        <v>16</v>
      </c>
      <c r="D121" s="40">
        <v>682.2</v>
      </c>
      <c r="E121" s="40">
        <v>688.5</v>
      </c>
      <c r="F121" s="40">
        <v>485.9</v>
      </c>
      <c r="G121" s="40">
        <v>836.06</v>
      </c>
      <c r="H121" s="40">
        <v>741.8</v>
      </c>
      <c r="I121" s="40">
        <v>925.65</v>
      </c>
      <c r="J121" s="40">
        <v>844.3</v>
      </c>
      <c r="K121" s="40">
        <v>1023</v>
      </c>
      <c r="L121" s="40">
        <v>1158.76</v>
      </c>
      <c r="M121" s="40">
        <v>793.17</v>
      </c>
      <c r="N121" s="40">
        <v>1052.47</v>
      </c>
      <c r="O121" s="40">
        <v>629.84</v>
      </c>
      <c r="P121" s="40">
        <v>510.9</v>
      </c>
      <c r="Q121" s="40">
        <v>529</v>
      </c>
      <c r="R121" s="40">
        <v>697.3</v>
      </c>
      <c r="S121" s="40">
        <v>753.7</v>
      </c>
      <c r="T121" s="40">
        <v>837.7</v>
      </c>
      <c r="U121" s="39"/>
      <c r="V121" s="39"/>
    </row>
    <row r="122" spans="1:58" x14ac:dyDescent="0.2">
      <c r="A122" t="s">
        <v>10</v>
      </c>
      <c r="B122">
        <v>2000</v>
      </c>
      <c r="C122">
        <v>16</v>
      </c>
      <c r="D122" s="40">
        <v>699.5</v>
      </c>
      <c r="E122" s="40">
        <v>721.1</v>
      </c>
      <c r="F122" s="40">
        <v>583.20000000000005</v>
      </c>
      <c r="G122" s="40">
        <v>699.08</v>
      </c>
      <c r="H122" s="40">
        <v>744.4</v>
      </c>
      <c r="I122" s="40">
        <v>919.07</v>
      </c>
      <c r="J122" s="40">
        <v>966</v>
      </c>
      <c r="K122" s="40">
        <v>1165.5</v>
      </c>
      <c r="L122" s="40">
        <v>1025.74</v>
      </c>
      <c r="M122" s="40">
        <v>830.34</v>
      </c>
      <c r="N122" s="40">
        <v>1045.6500000000001</v>
      </c>
      <c r="O122" s="40">
        <v>621.80999999999995</v>
      </c>
      <c r="P122" s="40">
        <v>559.4</v>
      </c>
      <c r="Q122" s="40">
        <v>570.20000000000005</v>
      </c>
      <c r="R122" s="40">
        <v>777.1</v>
      </c>
      <c r="S122" s="40">
        <v>762.4</v>
      </c>
      <c r="T122" s="40">
        <v>821.34509999999989</v>
      </c>
      <c r="U122" s="39"/>
      <c r="V122" s="39"/>
    </row>
    <row r="123" spans="1:58" x14ac:dyDescent="0.2">
      <c r="A123" t="s">
        <v>10</v>
      </c>
      <c r="B123">
        <v>2001</v>
      </c>
      <c r="C123">
        <v>16</v>
      </c>
      <c r="D123" s="40">
        <v>960.5</v>
      </c>
      <c r="E123" s="40">
        <v>855.3</v>
      </c>
      <c r="F123" s="40">
        <v>590.29999999999995</v>
      </c>
      <c r="G123" s="40">
        <v>900.04</v>
      </c>
      <c r="H123" s="40">
        <v>893.2</v>
      </c>
      <c r="I123" s="40">
        <v>1005</v>
      </c>
      <c r="J123" s="40">
        <v>883.5</v>
      </c>
      <c r="K123" s="40">
        <v>1068.5999999999999</v>
      </c>
      <c r="L123" s="40">
        <v>1184.9000000000001</v>
      </c>
      <c r="M123" s="40">
        <v>879.11</v>
      </c>
      <c r="N123" s="40">
        <v>1117.08</v>
      </c>
      <c r="O123" s="40">
        <v>679.13</v>
      </c>
      <c r="P123" s="40">
        <v>605.9</v>
      </c>
      <c r="Q123" s="40">
        <v>628.6</v>
      </c>
      <c r="R123" s="40">
        <v>798.9</v>
      </c>
      <c r="S123" s="40">
        <v>795.5</v>
      </c>
      <c r="T123" s="40">
        <v>928.74080000000004</v>
      </c>
      <c r="U123" s="39"/>
      <c r="V123" s="39"/>
      <c r="W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 x14ac:dyDescent="0.2">
      <c r="A124" t="s">
        <v>10</v>
      </c>
      <c r="B124">
        <v>2002</v>
      </c>
      <c r="C124">
        <v>16</v>
      </c>
      <c r="D124" s="40">
        <v>1005.3</v>
      </c>
      <c r="E124" s="40">
        <v>1023.6</v>
      </c>
      <c r="F124" s="40">
        <v>707.5</v>
      </c>
      <c r="G124" s="40">
        <v>1027.23</v>
      </c>
      <c r="H124" s="40">
        <v>991.3</v>
      </c>
      <c r="I124" s="40">
        <v>1085.0999999999999</v>
      </c>
      <c r="J124" s="40">
        <v>911.9</v>
      </c>
      <c r="K124" s="40">
        <v>1057.5999999999999</v>
      </c>
      <c r="L124" s="40">
        <v>1231.81</v>
      </c>
      <c r="M124" s="40">
        <v>995.19</v>
      </c>
      <c r="N124" s="40">
        <v>1230.0999999999999</v>
      </c>
      <c r="O124" s="40">
        <v>740.64</v>
      </c>
      <c r="P124" s="40">
        <v>723.4</v>
      </c>
      <c r="Q124" s="40">
        <v>751.5</v>
      </c>
      <c r="R124" s="40">
        <v>910.8</v>
      </c>
      <c r="S124" s="40">
        <v>916.7</v>
      </c>
      <c r="T124" s="40">
        <v>1018.0962999999998</v>
      </c>
      <c r="U124" s="39"/>
      <c r="V124" s="39"/>
      <c r="W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 x14ac:dyDescent="0.2">
      <c r="A125" t="s">
        <v>10</v>
      </c>
      <c r="B125">
        <v>2003</v>
      </c>
      <c r="C125">
        <v>16</v>
      </c>
      <c r="D125" s="40">
        <v>549.70000000000005</v>
      </c>
      <c r="E125" s="40">
        <v>640.4</v>
      </c>
      <c r="F125" s="40">
        <v>435.5</v>
      </c>
      <c r="G125" s="40">
        <v>630.33000000000004</v>
      </c>
      <c r="H125" s="40">
        <v>611.29999999999995</v>
      </c>
      <c r="I125" s="40">
        <v>763.05</v>
      </c>
      <c r="J125" s="40">
        <v>597.29999999999995</v>
      </c>
      <c r="K125" s="40">
        <v>673.6</v>
      </c>
      <c r="L125" s="40">
        <v>711.26</v>
      </c>
      <c r="M125" s="40">
        <v>586.78</v>
      </c>
      <c r="N125" s="40">
        <v>691.8</v>
      </c>
      <c r="O125" s="40">
        <v>462.25</v>
      </c>
      <c r="P125" s="40">
        <v>399.6</v>
      </c>
      <c r="Q125" s="40">
        <v>421</v>
      </c>
      <c r="R125" s="40">
        <v>473.2</v>
      </c>
      <c r="S125" s="40">
        <v>534.4</v>
      </c>
      <c r="T125" s="40">
        <v>608.14859999999987</v>
      </c>
      <c r="U125" s="39"/>
      <c r="V125" s="39"/>
      <c r="W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x14ac:dyDescent="0.2">
      <c r="A126" t="s">
        <v>10</v>
      </c>
      <c r="B126">
        <v>2004</v>
      </c>
      <c r="C126">
        <v>16</v>
      </c>
      <c r="D126" s="40">
        <v>838.1</v>
      </c>
      <c r="E126" s="40">
        <v>823.9</v>
      </c>
      <c r="F126" s="40">
        <v>568.4</v>
      </c>
      <c r="G126" s="40">
        <v>887.69</v>
      </c>
      <c r="H126" s="40">
        <v>838.1</v>
      </c>
      <c r="I126" s="40">
        <v>957.59</v>
      </c>
      <c r="J126" s="40">
        <v>755.8</v>
      </c>
      <c r="K126" s="40">
        <v>860.6</v>
      </c>
      <c r="L126" s="40">
        <v>927.75</v>
      </c>
      <c r="M126" s="40">
        <v>781.83</v>
      </c>
      <c r="N126" s="40">
        <v>912.46</v>
      </c>
      <c r="O126" s="40">
        <v>641.64</v>
      </c>
      <c r="P126" s="40">
        <v>583</v>
      </c>
      <c r="Q126" s="40">
        <v>582.4</v>
      </c>
      <c r="R126" s="40">
        <v>776</v>
      </c>
      <c r="S126" s="40">
        <v>749.1</v>
      </c>
      <c r="T126" s="40">
        <v>811.88700000000006</v>
      </c>
    </row>
    <row r="127" spans="1:58" x14ac:dyDescent="0.2">
      <c r="A127" t="s">
        <v>10</v>
      </c>
      <c r="B127">
        <v>2005</v>
      </c>
      <c r="C127">
        <v>16</v>
      </c>
      <c r="D127" s="40">
        <v>733.54</v>
      </c>
      <c r="E127" s="40">
        <v>794.37</v>
      </c>
      <c r="F127" s="40">
        <v>647.23</v>
      </c>
      <c r="G127" s="40">
        <v>742.45</v>
      </c>
      <c r="H127" s="40">
        <v>753.67</v>
      </c>
      <c r="I127" s="40">
        <v>886</v>
      </c>
      <c r="J127" s="40">
        <v>694.8</v>
      </c>
      <c r="K127" s="40">
        <v>734.95</v>
      </c>
      <c r="L127" s="40">
        <v>915.95</v>
      </c>
      <c r="M127" s="40">
        <v>737.41</v>
      </c>
      <c r="N127" s="40">
        <v>959.22</v>
      </c>
      <c r="O127" s="40">
        <v>604.36</v>
      </c>
      <c r="P127" s="40">
        <v>615.85</v>
      </c>
      <c r="Q127" s="40">
        <v>581.85</v>
      </c>
      <c r="R127" s="40">
        <v>764.28</v>
      </c>
      <c r="S127" s="40">
        <v>701.21</v>
      </c>
      <c r="T127" s="40">
        <v>785.12110000000007</v>
      </c>
    </row>
    <row r="128" spans="1:58" x14ac:dyDescent="0.2">
      <c r="A128" t="s">
        <v>10</v>
      </c>
      <c r="B128">
        <v>2006</v>
      </c>
      <c r="C128">
        <v>16</v>
      </c>
      <c r="D128" s="40">
        <v>707.62</v>
      </c>
      <c r="E128" s="40">
        <v>674.85</v>
      </c>
      <c r="F128" s="40">
        <v>490.75</v>
      </c>
      <c r="G128" s="40">
        <v>735.65</v>
      </c>
      <c r="H128" s="40">
        <v>692.17</v>
      </c>
      <c r="I128" s="40">
        <v>842.75</v>
      </c>
      <c r="J128" s="40">
        <v>757.47</v>
      </c>
      <c r="K128" s="40">
        <v>888.77</v>
      </c>
      <c r="L128" s="40">
        <v>969.17</v>
      </c>
      <c r="M128" s="40">
        <v>749.2</v>
      </c>
      <c r="N128" s="40">
        <v>905.93</v>
      </c>
      <c r="O128" s="40">
        <v>580.61</v>
      </c>
      <c r="P128" s="40">
        <v>465.76</v>
      </c>
      <c r="Q128" s="40">
        <v>480.77</v>
      </c>
      <c r="R128" s="40">
        <v>645.32000000000005</v>
      </c>
      <c r="S128" s="40">
        <v>693.79</v>
      </c>
      <c r="T128" s="40">
        <v>750.0222</v>
      </c>
    </row>
    <row r="129" spans="1:58" x14ac:dyDescent="0.2">
      <c r="A129" t="s">
        <v>10</v>
      </c>
      <c r="B129">
        <v>2007</v>
      </c>
      <c r="C129">
        <v>16</v>
      </c>
      <c r="D129" s="40">
        <v>1042.58</v>
      </c>
      <c r="E129" s="40">
        <v>907.1</v>
      </c>
      <c r="F129" s="40">
        <v>849.11</v>
      </c>
      <c r="G129" s="40">
        <v>959.8</v>
      </c>
      <c r="H129" s="40">
        <v>976.99</v>
      </c>
      <c r="I129" s="40">
        <v>1062.8900000000001</v>
      </c>
      <c r="J129" s="40">
        <v>847.88</v>
      </c>
      <c r="K129" s="40">
        <v>1001.24</v>
      </c>
      <c r="L129" s="40">
        <v>1008.51</v>
      </c>
      <c r="M129" s="40">
        <v>935.83</v>
      </c>
      <c r="N129" s="40">
        <v>1040.58</v>
      </c>
      <c r="O129" s="40">
        <v>803.79</v>
      </c>
      <c r="P129" s="40">
        <v>771.87</v>
      </c>
      <c r="Q129" s="40">
        <v>791.32</v>
      </c>
      <c r="R129" s="40">
        <v>821.81</v>
      </c>
      <c r="S129" s="40">
        <v>921.25</v>
      </c>
      <c r="T129" s="40">
        <v>940.8</v>
      </c>
    </row>
    <row r="130" spans="1:58" x14ac:dyDescent="0.2">
      <c r="A130" t="s">
        <v>10</v>
      </c>
      <c r="B130">
        <v>2008</v>
      </c>
      <c r="C130">
        <v>16</v>
      </c>
      <c r="D130" s="40">
        <v>810.75</v>
      </c>
      <c r="E130" s="40">
        <v>778.20140000000015</v>
      </c>
      <c r="F130" s="40">
        <v>597.16620000000012</v>
      </c>
      <c r="G130" s="40">
        <v>836.72289999999998</v>
      </c>
      <c r="H130" s="40">
        <v>786.33350000000007</v>
      </c>
      <c r="I130" s="40">
        <v>851.29100000000005</v>
      </c>
      <c r="J130" s="40">
        <v>758.54509999999993</v>
      </c>
      <c r="K130" s="40">
        <v>876.77430000000004</v>
      </c>
      <c r="L130" s="40">
        <v>933.72830000000022</v>
      </c>
      <c r="M130" s="40">
        <v>712.87659999999994</v>
      </c>
      <c r="N130" s="40">
        <v>882.05230000000006</v>
      </c>
      <c r="O130" s="40">
        <v>605.45169999999996</v>
      </c>
      <c r="P130" s="40">
        <v>613.74479999999994</v>
      </c>
      <c r="Q130" s="40">
        <v>593.30160000000001</v>
      </c>
      <c r="R130" s="40">
        <v>736.0924</v>
      </c>
      <c r="S130" s="40">
        <v>682.15110000000004</v>
      </c>
      <c r="T130" s="40">
        <v>778.31399999999996</v>
      </c>
    </row>
    <row r="131" spans="1:58" x14ac:dyDescent="0.2">
      <c r="A131" t="s">
        <v>10</v>
      </c>
      <c r="B131">
        <v>2009</v>
      </c>
      <c r="C131">
        <v>16</v>
      </c>
      <c r="D131" s="40">
        <v>750.77250000000004</v>
      </c>
      <c r="E131" s="40">
        <v>700.072</v>
      </c>
      <c r="F131" s="40">
        <v>624.11660000000006</v>
      </c>
      <c r="G131" s="40">
        <v>773.25849999999991</v>
      </c>
      <c r="H131" s="40">
        <v>749.44839999999999</v>
      </c>
      <c r="I131" s="40">
        <v>877.82780000000002</v>
      </c>
      <c r="J131" s="40">
        <v>808.84979999999996</v>
      </c>
      <c r="K131" s="40">
        <v>899.48559999999986</v>
      </c>
      <c r="L131" s="40">
        <v>968.0883</v>
      </c>
      <c r="M131" s="40">
        <v>808.78700000000003</v>
      </c>
      <c r="N131" s="40">
        <v>967.43459999999993</v>
      </c>
      <c r="O131" s="40">
        <v>585.02069999999992</v>
      </c>
      <c r="P131" s="40">
        <v>613.73170000000005</v>
      </c>
      <c r="Q131" s="40">
        <v>635.1046</v>
      </c>
      <c r="R131" s="40">
        <v>796.61950000000002</v>
      </c>
      <c r="S131" s="40">
        <v>824.41049999999996</v>
      </c>
      <c r="T131" s="40">
        <v>812.68779999999992</v>
      </c>
      <c r="U131" s="40"/>
      <c r="V131" s="40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 x14ac:dyDescent="0.2">
      <c r="A132" t="s">
        <v>10</v>
      </c>
      <c r="B132">
        <v>2010</v>
      </c>
      <c r="C132">
        <v>16</v>
      </c>
      <c r="D132" s="40">
        <v>798.14819999999997</v>
      </c>
      <c r="E132" s="40">
        <v>706.22630000000004</v>
      </c>
      <c r="F132" s="40">
        <v>656.71709999999996</v>
      </c>
      <c r="G132" s="40">
        <v>861.47529999999995</v>
      </c>
      <c r="H132" s="40">
        <v>774.84</v>
      </c>
      <c r="I132" s="40">
        <v>870.06099999999992</v>
      </c>
      <c r="J132" s="40">
        <v>834.55049999999994</v>
      </c>
      <c r="K132" s="40">
        <v>958.33189999999991</v>
      </c>
      <c r="L132" s="40">
        <v>999.72050000000013</v>
      </c>
      <c r="M132" s="40">
        <v>801.34979999999996</v>
      </c>
      <c r="N132" s="40">
        <v>1001.0645000000001</v>
      </c>
      <c r="O132" s="40">
        <v>725.05079999999998</v>
      </c>
      <c r="P132" s="40">
        <v>750.55290000000014</v>
      </c>
      <c r="Q132" s="40">
        <v>750.82580000000007</v>
      </c>
      <c r="R132" s="40">
        <v>986.79679999999985</v>
      </c>
      <c r="S132" s="40">
        <v>842.35820000000001</v>
      </c>
      <c r="T132" s="40">
        <v>868.46410000000003</v>
      </c>
      <c r="V132" s="41">
        <f>CORREL(T3:T137,B3:B137)</f>
        <v>0.23196834666064339</v>
      </c>
      <c r="W132" s="41">
        <f>(V134^2/(1-V134^2))*133</f>
        <v>-133.00116875338455</v>
      </c>
      <c r="X132" s="41" t="s">
        <v>28</v>
      </c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x14ac:dyDescent="0.2">
      <c r="A133" t="s">
        <v>10</v>
      </c>
      <c r="B133">
        <v>2011</v>
      </c>
      <c r="C133">
        <v>16</v>
      </c>
      <c r="D133" s="40">
        <v>770.59739999999988</v>
      </c>
      <c r="E133" s="40">
        <v>714.26869999999997</v>
      </c>
      <c r="F133" s="40">
        <v>661.57339999999999</v>
      </c>
      <c r="G133" s="40">
        <v>869.06619999999998</v>
      </c>
      <c r="H133" s="40">
        <v>691.08380000000011</v>
      </c>
      <c r="I133" s="40">
        <v>753.81280000000004</v>
      </c>
      <c r="J133" s="40">
        <v>643.33039999999994</v>
      </c>
      <c r="K133" s="40">
        <v>745.96140000000003</v>
      </c>
      <c r="L133" s="40">
        <v>811.9624</v>
      </c>
      <c r="M133" s="40">
        <v>655.17169999999999</v>
      </c>
      <c r="N133" s="40">
        <v>860.26909999999998</v>
      </c>
      <c r="O133" s="40">
        <v>734.93290000000002</v>
      </c>
      <c r="P133" s="40">
        <v>648.44240000000002</v>
      </c>
      <c r="Q133" s="40">
        <v>531.28930000000003</v>
      </c>
      <c r="R133" s="40">
        <v>696.15299999999991</v>
      </c>
      <c r="S133" s="40">
        <v>610.97440000000006</v>
      </c>
      <c r="T133" s="40">
        <v>732.92129999999997</v>
      </c>
      <c r="U133" s="65"/>
      <c r="V133" s="41">
        <f>SLOPE(T3:T137,B3:B137)</f>
        <v>0.56935613842551924</v>
      </c>
      <c r="W133" s="41"/>
      <c r="X133" s="41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1:58" x14ac:dyDescent="0.2">
      <c r="A134" t="s">
        <v>27</v>
      </c>
      <c r="B134">
        <v>2012</v>
      </c>
      <c r="C134">
        <v>16</v>
      </c>
      <c r="D134" s="40">
        <v>710.84</v>
      </c>
      <c r="E134" s="40">
        <v>661.6</v>
      </c>
      <c r="F134" s="40">
        <v>586.16</v>
      </c>
      <c r="G134" s="40">
        <v>799.66</v>
      </c>
      <c r="H134" s="40">
        <v>694.4</v>
      </c>
      <c r="I134" s="40">
        <v>816.48</v>
      </c>
      <c r="J134" s="40">
        <v>785.62</v>
      </c>
      <c r="K134" s="40">
        <v>888.97</v>
      </c>
      <c r="L134" s="40">
        <v>977.21</v>
      </c>
      <c r="M134" s="40">
        <v>749.7</v>
      </c>
      <c r="N134" s="40">
        <v>926.98</v>
      </c>
      <c r="O134" s="40">
        <v>533.62</v>
      </c>
      <c r="P134" s="40">
        <v>576.70000000000005</v>
      </c>
      <c r="Q134" s="40">
        <v>540.41999999999996</v>
      </c>
      <c r="R134" s="40">
        <v>729.82</v>
      </c>
      <c r="S134" s="40">
        <v>696.38</v>
      </c>
      <c r="T134" s="40">
        <v>767.45</v>
      </c>
      <c r="V134" s="41">
        <f>INTERCEPT(T3:T137,B3:B137)</f>
        <v>-337.3387939492078</v>
      </c>
      <c r="W134" s="41"/>
      <c r="X134" s="41"/>
    </row>
    <row r="135" spans="1:58" x14ac:dyDescent="0.2">
      <c r="A135" t="s">
        <v>10</v>
      </c>
      <c r="B135">
        <v>2013</v>
      </c>
      <c r="C135">
        <v>16</v>
      </c>
      <c r="D135" s="40">
        <v>737.91</v>
      </c>
      <c r="E135" s="40">
        <v>660.65</v>
      </c>
      <c r="F135" s="40">
        <v>606.95000000000005</v>
      </c>
      <c r="G135" s="40">
        <v>754.67</v>
      </c>
      <c r="H135" s="40">
        <v>685.47</v>
      </c>
      <c r="I135" s="40">
        <v>720.89</v>
      </c>
      <c r="J135" s="40">
        <v>804.36</v>
      </c>
      <c r="K135" s="40">
        <v>981.1</v>
      </c>
      <c r="L135" s="40">
        <v>987.72</v>
      </c>
      <c r="M135" s="40">
        <v>765.52</v>
      </c>
      <c r="N135" s="40">
        <v>933.3</v>
      </c>
      <c r="O135" s="40">
        <v>607.78</v>
      </c>
      <c r="P135" s="40">
        <v>604.83000000000004</v>
      </c>
      <c r="Q135" s="40">
        <v>628.91</v>
      </c>
      <c r="R135" s="40">
        <v>789.89</v>
      </c>
      <c r="S135" s="40">
        <v>761.87</v>
      </c>
      <c r="T135" s="40">
        <v>778.69</v>
      </c>
      <c r="V135" s="40">
        <f>V133*134</f>
        <v>76.293722549019577</v>
      </c>
      <c r="W135" s="41"/>
      <c r="X135" s="41"/>
    </row>
    <row r="136" spans="1:58" x14ac:dyDescent="0.2">
      <c r="A136" t="s">
        <v>10</v>
      </c>
      <c r="B136">
        <v>2014</v>
      </c>
      <c r="C136">
        <v>16</v>
      </c>
      <c r="D136" s="40">
        <v>680.3</v>
      </c>
      <c r="E136" s="40">
        <v>645.29999999999995</v>
      </c>
      <c r="F136" s="40">
        <v>477</v>
      </c>
      <c r="G136" s="40">
        <v>805.3</v>
      </c>
      <c r="H136" s="40">
        <v>683.1</v>
      </c>
      <c r="I136" s="40">
        <v>820.1</v>
      </c>
      <c r="J136" s="40">
        <v>752.8</v>
      </c>
      <c r="K136" s="40">
        <v>836.5</v>
      </c>
      <c r="L136" s="40">
        <v>875.4</v>
      </c>
      <c r="M136" s="40">
        <v>743.2</v>
      </c>
      <c r="N136" s="40">
        <v>821.7</v>
      </c>
      <c r="O136" s="40">
        <v>605.70000000000005</v>
      </c>
      <c r="P136" s="40">
        <v>529.70000000000005</v>
      </c>
      <c r="Q136" s="40">
        <v>550.5</v>
      </c>
      <c r="R136" s="40">
        <v>623.5</v>
      </c>
      <c r="S136" s="40">
        <v>668.1</v>
      </c>
      <c r="T136" s="40">
        <v>727.1</v>
      </c>
      <c r="V136" s="40"/>
      <c r="W136" s="41"/>
      <c r="X136" s="41"/>
    </row>
    <row r="137" spans="1:58" x14ac:dyDescent="0.2">
      <c r="A137" t="s">
        <v>10</v>
      </c>
      <c r="B137">
        <v>2015</v>
      </c>
      <c r="C137">
        <v>16</v>
      </c>
      <c r="D137" s="40">
        <v>834.9</v>
      </c>
      <c r="E137" s="40">
        <v>791.6</v>
      </c>
      <c r="F137" s="40">
        <v>514.9</v>
      </c>
      <c r="G137" s="40">
        <v>894.1</v>
      </c>
      <c r="H137" s="40">
        <v>793.8</v>
      </c>
      <c r="I137" s="40">
        <v>835</v>
      </c>
      <c r="J137" s="40">
        <v>622.20000000000005</v>
      </c>
      <c r="K137" s="40">
        <v>670.8</v>
      </c>
      <c r="L137" s="40">
        <v>732</v>
      </c>
      <c r="M137" s="40">
        <v>618.79999999999995</v>
      </c>
      <c r="N137" s="40">
        <v>744</v>
      </c>
      <c r="O137" s="40">
        <v>606.5</v>
      </c>
      <c r="P137" s="40">
        <v>545.79999999999995</v>
      </c>
      <c r="Q137" s="40">
        <v>564</v>
      </c>
      <c r="R137" s="40">
        <v>635.29999999999995</v>
      </c>
      <c r="S137" s="40">
        <v>593.79999999999995</v>
      </c>
      <c r="T137" s="40">
        <v>701.3</v>
      </c>
      <c r="V137" s="40"/>
      <c r="W137" s="41"/>
      <c r="X137" s="41"/>
    </row>
    <row r="138" spans="1:58" x14ac:dyDescent="0.2">
      <c r="A138" t="s">
        <v>10</v>
      </c>
      <c r="B138">
        <v>2016</v>
      </c>
      <c r="C138">
        <v>16</v>
      </c>
      <c r="D138" s="40">
        <v>705.7</v>
      </c>
      <c r="E138" s="40">
        <v>628.70000000000005</v>
      </c>
      <c r="F138" s="40">
        <v>487.6</v>
      </c>
      <c r="G138" s="40">
        <v>742.6</v>
      </c>
      <c r="H138" s="40">
        <v>652.9</v>
      </c>
      <c r="I138" s="40">
        <v>770.7</v>
      </c>
      <c r="J138" s="40">
        <v>746.9</v>
      </c>
      <c r="K138" s="40">
        <v>889.2</v>
      </c>
      <c r="L138" s="40">
        <v>954.9</v>
      </c>
      <c r="M138" s="40">
        <v>687.8</v>
      </c>
      <c r="N138" s="40">
        <v>923.3</v>
      </c>
      <c r="O138" s="40">
        <v>517.9</v>
      </c>
      <c r="P138" s="40">
        <v>511.7</v>
      </c>
      <c r="Q138" s="40">
        <v>484.6</v>
      </c>
      <c r="R138" s="40">
        <v>715.5</v>
      </c>
      <c r="S138" s="40">
        <v>639.4</v>
      </c>
      <c r="T138" s="40">
        <v>733.1</v>
      </c>
      <c r="V138" s="40"/>
      <c r="W138" s="41"/>
      <c r="X138" s="41"/>
    </row>
    <row r="139" spans="1:58" x14ac:dyDescent="0.2">
      <c r="A139" t="s">
        <v>10</v>
      </c>
      <c r="B139">
        <v>2017</v>
      </c>
      <c r="C139">
        <v>16</v>
      </c>
      <c r="D139" s="40">
        <v>954.9</v>
      </c>
      <c r="E139" s="40">
        <v>867.5</v>
      </c>
      <c r="F139" s="40">
        <v>796.9</v>
      </c>
      <c r="G139" s="40">
        <v>998.6</v>
      </c>
      <c r="H139" s="40">
        <v>890</v>
      </c>
      <c r="I139" s="40">
        <v>875.3</v>
      </c>
      <c r="J139" s="40">
        <v>768</v>
      </c>
      <c r="K139" s="40">
        <v>910.5</v>
      </c>
      <c r="L139" s="40">
        <v>957.1</v>
      </c>
      <c r="M139" s="40">
        <v>836</v>
      </c>
      <c r="N139" s="40">
        <v>968.1</v>
      </c>
      <c r="O139" s="40">
        <v>801.5</v>
      </c>
      <c r="P139" s="40">
        <v>719.1</v>
      </c>
      <c r="Q139" s="40">
        <v>635.20000000000005</v>
      </c>
      <c r="R139" s="40">
        <v>747.3</v>
      </c>
      <c r="S139" s="40">
        <v>783</v>
      </c>
      <c r="T139" s="40">
        <v>858.7</v>
      </c>
      <c r="V139" s="40"/>
      <c r="W139" s="41"/>
      <c r="X139" s="41"/>
    </row>
    <row r="140" spans="1:58" x14ac:dyDescent="0.2">
      <c r="A140" t="s">
        <v>10</v>
      </c>
      <c r="B140">
        <v>2018</v>
      </c>
      <c r="C140">
        <v>16</v>
      </c>
      <c r="D140" s="70">
        <v>523.1</v>
      </c>
      <c r="E140" s="70">
        <v>500.7</v>
      </c>
      <c r="F140" s="40">
        <v>392.7</v>
      </c>
      <c r="G140" s="40">
        <v>577.9</v>
      </c>
      <c r="H140" s="40">
        <v>512.20000000000005</v>
      </c>
      <c r="I140" s="40">
        <v>617.70000000000005</v>
      </c>
      <c r="J140" s="40">
        <v>657.3</v>
      </c>
      <c r="K140" s="40">
        <v>872.7</v>
      </c>
      <c r="L140" s="40">
        <v>765</v>
      </c>
      <c r="M140" s="40">
        <v>576.4</v>
      </c>
      <c r="N140" s="40">
        <v>757.3</v>
      </c>
      <c r="O140" s="40">
        <v>430.1</v>
      </c>
      <c r="P140" s="40">
        <v>390.3</v>
      </c>
      <c r="Q140" s="40">
        <v>352.5</v>
      </c>
      <c r="R140" s="40">
        <v>468.5</v>
      </c>
      <c r="S140" s="40">
        <v>509.5</v>
      </c>
      <c r="T140" s="40">
        <v>586.29999999999995</v>
      </c>
      <c r="V140" s="40"/>
      <c r="W140" s="41"/>
      <c r="X140" s="41"/>
    </row>
    <row r="141" spans="1:58" x14ac:dyDescent="0.2">
      <c r="A141" t="s">
        <v>10</v>
      </c>
      <c r="B141">
        <v>2019</v>
      </c>
      <c r="C141">
        <v>16</v>
      </c>
      <c r="D141" s="70">
        <v>741.5</v>
      </c>
      <c r="E141" s="70">
        <v>718</v>
      </c>
      <c r="F141" s="40">
        <v>531.4</v>
      </c>
      <c r="G141" s="40">
        <v>815.3</v>
      </c>
      <c r="H141" s="40">
        <v>718.2</v>
      </c>
      <c r="I141" s="40">
        <v>815</v>
      </c>
      <c r="J141" s="40">
        <v>756.3</v>
      </c>
      <c r="K141" s="40">
        <v>914.2</v>
      </c>
      <c r="L141" s="40">
        <v>932.6</v>
      </c>
      <c r="M141" s="40">
        <v>728.8</v>
      </c>
      <c r="N141" s="40">
        <v>860.5</v>
      </c>
      <c r="O141" s="40">
        <v>580.79999999999995</v>
      </c>
      <c r="P141" s="40">
        <v>504.6</v>
      </c>
      <c r="Q141" s="40">
        <v>485.5</v>
      </c>
      <c r="R141" s="40">
        <v>602.29999999999995</v>
      </c>
      <c r="S141" s="40">
        <v>627.9</v>
      </c>
      <c r="T141" s="40">
        <v>735</v>
      </c>
      <c r="V141" s="40"/>
      <c r="W141" s="41"/>
      <c r="X141" s="41"/>
    </row>
    <row r="142" spans="1:58" ht="12" customHeight="1" x14ac:dyDescent="0.2">
      <c r="A142" t="s">
        <v>10</v>
      </c>
      <c r="B142">
        <v>2020</v>
      </c>
      <c r="C142">
        <v>16</v>
      </c>
      <c r="D142" s="40">
        <v>686.5</v>
      </c>
      <c r="E142" s="40">
        <v>648.70000000000005</v>
      </c>
      <c r="F142" s="40">
        <v>503.7</v>
      </c>
      <c r="G142" s="40">
        <v>771</v>
      </c>
      <c r="H142" s="40">
        <v>688.8</v>
      </c>
      <c r="I142" s="40">
        <v>740.7</v>
      </c>
      <c r="J142" s="40">
        <v>684.1</v>
      </c>
      <c r="K142" s="40">
        <v>864.2</v>
      </c>
      <c r="L142" s="40">
        <v>816</v>
      </c>
      <c r="M142" s="40">
        <v>656.5</v>
      </c>
      <c r="N142" s="40">
        <v>816</v>
      </c>
      <c r="O142" s="40">
        <v>564.70000000000005</v>
      </c>
      <c r="P142" s="40">
        <v>511.4</v>
      </c>
      <c r="Q142" s="40">
        <v>771</v>
      </c>
      <c r="R142" s="40">
        <v>633.4</v>
      </c>
      <c r="S142" s="40">
        <v>658.4</v>
      </c>
      <c r="T142" s="40">
        <v>704.9</v>
      </c>
      <c r="U142" s="39"/>
      <c r="V142" s="39"/>
    </row>
    <row r="143" spans="1:58" ht="12" customHeight="1" x14ac:dyDescent="0.2">
      <c r="A143" t="s">
        <v>10</v>
      </c>
      <c r="B143">
        <v>2021</v>
      </c>
      <c r="C143">
        <v>16</v>
      </c>
      <c r="D143" s="40">
        <v>770</v>
      </c>
      <c r="E143" s="40">
        <v>732.5</v>
      </c>
      <c r="F143" s="40">
        <v>583.20000000000005</v>
      </c>
      <c r="G143" s="40">
        <v>802.2</v>
      </c>
      <c r="H143" s="40">
        <v>748.3</v>
      </c>
      <c r="I143" s="40">
        <v>840.7</v>
      </c>
      <c r="J143" s="40">
        <v>776.5</v>
      </c>
      <c r="K143" s="40">
        <v>893.8</v>
      </c>
      <c r="L143" s="40">
        <v>980.9</v>
      </c>
      <c r="M143" s="40">
        <v>743.1</v>
      </c>
      <c r="N143" s="40">
        <v>962.8</v>
      </c>
      <c r="O143" s="40">
        <v>652.4</v>
      </c>
      <c r="P143" s="40">
        <v>600.6</v>
      </c>
      <c r="Q143" s="40">
        <v>582.4</v>
      </c>
      <c r="R143" s="40">
        <v>778.1</v>
      </c>
      <c r="S143" s="40">
        <v>755</v>
      </c>
      <c r="T143" s="40">
        <v>801.1</v>
      </c>
      <c r="U143" s="39"/>
      <c r="V143" s="39"/>
    </row>
    <row r="144" spans="1:58" ht="12" customHeight="1" x14ac:dyDescent="0.2">
      <c r="A144" t="s">
        <v>10</v>
      </c>
      <c r="B144">
        <v>2022</v>
      </c>
      <c r="C144">
        <v>16</v>
      </c>
      <c r="D144" s="40">
        <v>718.9</v>
      </c>
      <c r="E144" s="40">
        <v>664.1</v>
      </c>
      <c r="F144" s="40">
        <v>408.7</v>
      </c>
      <c r="G144" s="40">
        <v>748.7</v>
      </c>
      <c r="H144" s="40">
        <v>641.70000000000005</v>
      </c>
      <c r="I144" s="40">
        <v>715.8</v>
      </c>
      <c r="J144" s="40">
        <v>698.6</v>
      </c>
      <c r="K144" s="40">
        <v>844.8</v>
      </c>
      <c r="L144" s="40">
        <v>839.7</v>
      </c>
      <c r="M144" s="40">
        <v>681.1</v>
      </c>
      <c r="N144" s="40">
        <v>817.6</v>
      </c>
      <c r="O144" s="40">
        <v>500.9</v>
      </c>
      <c r="P144" s="40">
        <v>435</v>
      </c>
      <c r="Q144" s="40">
        <v>420.7</v>
      </c>
      <c r="R144" s="40">
        <v>565.1</v>
      </c>
      <c r="S144" s="40">
        <v>584.20000000000005</v>
      </c>
      <c r="T144" s="40">
        <v>669.1</v>
      </c>
      <c r="U144" s="39"/>
      <c r="V144" s="39"/>
    </row>
    <row r="145" spans="1:62" ht="12" customHeight="1" x14ac:dyDescent="0.2">
      <c r="A145" t="s">
        <v>10</v>
      </c>
      <c r="B145">
        <v>2023</v>
      </c>
      <c r="C145">
        <v>16</v>
      </c>
      <c r="D145" s="40">
        <v>1032.5999999999999</v>
      </c>
      <c r="E145" s="40">
        <v>1084.2</v>
      </c>
      <c r="F145" s="40">
        <v>792.3</v>
      </c>
      <c r="G145" s="40">
        <v>1027.7</v>
      </c>
      <c r="H145" s="40">
        <v>1074.0999999999999</v>
      </c>
      <c r="I145" s="40">
        <v>1197.9000000000001</v>
      </c>
      <c r="J145" s="40">
        <v>892.6</v>
      </c>
      <c r="K145" s="40">
        <v>1119</v>
      </c>
      <c r="L145" s="40">
        <v>1019.3</v>
      </c>
      <c r="M145" s="40">
        <v>953.1</v>
      </c>
      <c r="N145" s="40">
        <v>1044.5999999999999</v>
      </c>
      <c r="O145" s="40">
        <v>713.8</v>
      </c>
      <c r="P145" s="40">
        <v>722.8</v>
      </c>
      <c r="Q145" s="40">
        <v>735</v>
      </c>
      <c r="R145" s="40">
        <v>796.9</v>
      </c>
      <c r="S145" s="40">
        <v>848.5</v>
      </c>
      <c r="T145" s="40">
        <v>958</v>
      </c>
      <c r="U145" s="39"/>
      <c r="V145" s="39"/>
    </row>
    <row r="146" spans="1:62" x14ac:dyDescent="0.2">
      <c r="A146" t="s">
        <v>29</v>
      </c>
      <c r="D146" s="40">
        <f>AVERAGE(D3:D145)</f>
        <v>729.86228881118882</v>
      </c>
      <c r="E146" s="40">
        <f t="shared" ref="E146:T146" si="0">AVERAGE(E3:E145)</f>
        <v>710.67301398601421</v>
      </c>
      <c r="F146" s="40">
        <f t="shared" si="0"/>
        <v>568.5799230769228</v>
      </c>
      <c r="G146" s="40">
        <f t="shared" si="0"/>
        <v>763.64879090909062</v>
      </c>
      <c r="H146" s="40">
        <f t="shared" si="0"/>
        <v>730.97793426573423</v>
      </c>
      <c r="I146" s="40">
        <f t="shared" si="0"/>
        <v>846.0169489510489</v>
      </c>
      <c r="J146" s="40">
        <f t="shared" si="0"/>
        <v>765.60827552447586</v>
      </c>
      <c r="K146" s="40">
        <f t="shared" si="0"/>
        <v>887.56339230769254</v>
      </c>
      <c r="L146" s="40">
        <f t="shared" si="0"/>
        <v>938.84781258741259</v>
      </c>
      <c r="M146" s="40">
        <f t="shared" si="0"/>
        <v>752.49732657342702</v>
      </c>
      <c r="N146" s="40">
        <f t="shared" si="0"/>
        <v>909.92044755244774</v>
      </c>
      <c r="O146" s="40">
        <f t="shared" si="0"/>
        <v>599.76782167832152</v>
      </c>
      <c r="P146" s="40">
        <f t="shared" si="0"/>
        <v>566.36318601398591</v>
      </c>
      <c r="Q146" s="40">
        <f t="shared" si="0"/>
        <v>561.24345314685343</v>
      </c>
      <c r="R146" s="40">
        <f t="shared" si="0"/>
        <v>726.13787202797221</v>
      </c>
      <c r="S146" s="40">
        <f t="shared" si="0"/>
        <v>699.79089720279705</v>
      </c>
      <c r="T146" s="40">
        <f t="shared" si="0"/>
        <v>770.8723083916085</v>
      </c>
      <c r="U146" s="39"/>
      <c r="V146" s="39"/>
    </row>
    <row r="147" spans="1:62" x14ac:dyDescent="0.2">
      <c r="A147" t="s">
        <v>30</v>
      </c>
      <c r="D147" s="40">
        <f t="shared" ref="D147:T147" si="1">AVERAGE(D83:D112)</f>
        <v>749.70333333333338</v>
      </c>
      <c r="E147" s="40">
        <f t="shared" si="1"/>
        <v>726.45999999999992</v>
      </c>
      <c r="F147" s="40">
        <f t="shared" si="1"/>
        <v>572.90333333333331</v>
      </c>
      <c r="G147" s="40">
        <f t="shared" si="1"/>
        <v>788.404</v>
      </c>
      <c r="H147" s="40">
        <f t="shared" si="1"/>
        <v>745.5533333333334</v>
      </c>
      <c r="I147" s="40">
        <f t="shared" si="1"/>
        <v>874.55600000000004</v>
      </c>
      <c r="J147" s="40">
        <f t="shared" si="1"/>
        <v>807.32</v>
      </c>
      <c r="K147" s="40">
        <f t="shared" si="1"/>
        <v>944.45333333333349</v>
      </c>
      <c r="L147" s="40">
        <f t="shared" si="1"/>
        <v>979.86199999999997</v>
      </c>
      <c r="M147" s="40">
        <f t="shared" si="1"/>
        <v>793.21066666666661</v>
      </c>
      <c r="N147" s="40">
        <f t="shared" si="1"/>
        <v>940.43300000000022</v>
      </c>
      <c r="O147" s="40">
        <f t="shared" si="1"/>
        <v>594.76366666666661</v>
      </c>
      <c r="P147" s="40">
        <f t="shared" si="1"/>
        <v>557.03666666666663</v>
      </c>
      <c r="Q147" s="40">
        <f t="shared" si="1"/>
        <v>547.28333333333342</v>
      </c>
      <c r="R147" s="40">
        <f t="shared" si="1"/>
        <v>699.27333333333331</v>
      </c>
      <c r="S147" s="40">
        <f t="shared" si="1"/>
        <v>699.9233333333334</v>
      </c>
      <c r="T147" s="40">
        <f t="shared" si="1"/>
        <v>788.99159333333307</v>
      </c>
      <c r="U147" s="39"/>
      <c r="V147" s="39"/>
    </row>
    <row r="148" spans="1:62" x14ac:dyDescent="0.2">
      <c r="A148" t="s">
        <v>31</v>
      </c>
      <c r="D148" s="40">
        <f t="shared" ref="D148:K148" si="2">AVERAGE(D93:D122)</f>
        <v>748.21333333333337</v>
      </c>
      <c r="E148" s="40">
        <f t="shared" si="2"/>
        <v>720.85333333333324</v>
      </c>
      <c r="F148" s="40">
        <f t="shared" si="2"/>
        <v>566.7266666666668</v>
      </c>
      <c r="G148" s="40">
        <f t="shared" si="2"/>
        <v>784.79900000000009</v>
      </c>
      <c r="H148" s="40">
        <f t="shared" si="2"/>
        <v>745.25000000000011</v>
      </c>
      <c r="I148" s="40">
        <f t="shared" si="2"/>
        <v>872.06066666666675</v>
      </c>
      <c r="J148" s="40">
        <f t="shared" si="2"/>
        <v>803.82666666666648</v>
      </c>
      <c r="K148" s="40">
        <f t="shared" si="2"/>
        <v>935.45333333333326</v>
      </c>
      <c r="L148" s="40">
        <f>AVERAGE(L25:L147)</f>
        <v>946.09389685030408</v>
      </c>
      <c r="M148" s="40">
        <f t="shared" ref="M148:T148" si="3">AVERAGE(M93:M122)</f>
        <v>776.67733333333342</v>
      </c>
      <c r="N148" s="40">
        <f t="shared" si="3"/>
        <v>945.14333333333343</v>
      </c>
      <c r="O148" s="40">
        <f t="shared" si="3"/>
        <v>593.654</v>
      </c>
      <c r="P148" s="40">
        <f t="shared" si="3"/>
        <v>553.33999999999992</v>
      </c>
      <c r="Q148" s="40">
        <f t="shared" si="3"/>
        <v>544.45333333333349</v>
      </c>
      <c r="R148" s="40">
        <f t="shared" si="3"/>
        <v>703.81333333333316</v>
      </c>
      <c r="S148" s="40">
        <f t="shared" si="3"/>
        <v>705.13999999999987</v>
      </c>
      <c r="T148" s="40">
        <f t="shared" si="3"/>
        <v>787.22507333333328</v>
      </c>
      <c r="U148" s="39"/>
      <c r="V148" s="39"/>
    </row>
    <row r="149" spans="1:62" x14ac:dyDescent="0.2">
      <c r="A149" t="s">
        <v>32</v>
      </c>
      <c r="D149" s="40">
        <f>AVERAGE(D103:D132)</f>
        <v>785.33368999999982</v>
      </c>
      <c r="E149" s="40">
        <f t="shared" ref="E149:T149" si="4">AVERAGE(E103:E132)</f>
        <v>759.79398999999989</v>
      </c>
      <c r="F149" s="40">
        <f t="shared" si="4"/>
        <v>583.40633000000003</v>
      </c>
      <c r="G149" s="40">
        <f t="shared" si="4"/>
        <v>819.18355666666673</v>
      </c>
      <c r="H149" s="40">
        <f t="shared" si="4"/>
        <v>785.96172999999976</v>
      </c>
      <c r="I149" s="40">
        <f t="shared" si="4"/>
        <v>916.02232666666669</v>
      </c>
      <c r="J149" s="40">
        <f t="shared" si="4"/>
        <v>819.64651333333347</v>
      </c>
      <c r="K149" s="40">
        <f t="shared" si="4"/>
        <v>949.61172666666664</v>
      </c>
      <c r="L149" s="40">
        <f t="shared" si="4"/>
        <v>998.98356999999987</v>
      </c>
      <c r="M149" s="40">
        <f t="shared" si="4"/>
        <v>806.55478000000005</v>
      </c>
      <c r="N149" s="40">
        <f t="shared" si="4"/>
        <v>969.26471333333336</v>
      </c>
      <c r="O149" s="40">
        <f t="shared" si="4"/>
        <v>618.82043999999996</v>
      </c>
      <c r="P149" s="40">
        <f t="shared" si="4"/>
        <v>576.51031333333333</v>
      </c>
      <c r="Q149" s="40">
        <f t="shared" si="4"/>
        <v>578.64240000000007</v>
      </c>
      <c r="R149" s="40">
        <f t="shared" si="4"/>
        <v>730.39729</v>
      </c>
      <c r="S149" s="40">
        <f t="shared" si="4"/>
        <v>740.22565999999995</v>
      </c>
      <c r="T149" s="40">
        <f t="shared" si="4"/>
        <v>817.41790333333324</v>
      </c>
    </row>
    <row r="150" spans="1:62" x14ac:dyDescent="0.2">
      <c r="A150" t="s">
        <v>185</v>
      </c>
      <c r="D150" s="40">
        <f>AVERAGE(D113:D142)</f>
        <v>772.75860333333333</v>
      </c>
      <c r="E150" s="40">
        <f t="shared" ref="E150:T150" si="5">AVERAGE(E113:E142)</f>
        <v>742.07461333333345</v>
      </c>
      <c r="F150" s="40">
        <f t="shared" si="5"/>
        <v>580.03910999999994</v>
      </c>
      <c r="G150" s="40">
        <f t="shared" si="5"/>
        <v>811.35109666666654</v>
      </c>
      <c r="H150" s="40">
        <f t="shared" si="5"/>
        <v>762.31019000000003</v>
      </c>
      <c r="I150" s="40">
        <f t="shared" si="5"/>
        <v>867.53742</v>
      </c>
      <c r="J150" s="40">
        <f t="shared" si="5"/>
        <v>772.7201933333331</v>
      </c>
      <c r="K150" s="40">
        <f t="shared" si="5"/>
        <v>903.6761066666669</v>
      </c>
      <c r="L150" s="40">
        <f t="shared" si="5"/>
        <v>951.34164999999996</v>
      </c>
      <c r="M150" s="40">
        <f t="shared" si="5"/>
        <v>760.87050333333343</v>
      </c>
      <c r="N150" s="40">
        <f t="shared" si="5"/>
        <v>932.17268333333334</v>
      </c>
      <c r="O150" s="40">
        <f t="shared" si="5"/>
        <v>619.72687000000008</v>
      </c>
      <c r="P150" s="40">
        <f t="shared" si="5"/>
        <v>578.67272666666679</v>
      </c>
      <c r="Q150" s="40">
        <f t="shared" si="5"/>
        <v>582.84304333333353</v>
      </c>
      <c r="R150" s="40">
        <f t="shared" si="5"/>
        <v>721.34938999999997</v>
      </c>
      <c r="S150" s="40">
        <f t="shared" si="5"/>
        <v>719.73647333333349</v>
      </c>
      <c r="T150" s="40">
        <f t="shared" si="5"/>
        <v>789.99450999999988</v>
      </c>
    </row>
    <row r="151" spans="1:62" x14ac:dyDescent="0.2">
      <c r="A151" t="s">
        <v>189</v>
      </c>
      <c r="D151" s="40">
        <f>AVERAGE(D3:D32)</f>
        <v>676.47497333333354</v>
      </c>
      <c r="E151" s="40">
        <f t="shared" ref="E151:T151" si="6">AVERAGE(E3:E32)</f>
        <v>666.4600866666666</v>
      </c>
      <c r="F151" s="40">
        <f t="shared" si="6"/>
        <v>555.76518999999996</v>
      </c>
      <c r="G151" s="40">
        <f t="shared" si="6"/>
        <v>713.76147333333336</v>
      </c>
      <c r="H151" s="40">
        <f t="shared" si="6"/>
        <v>694.31462999999997</v>
      </c>
      <c r="I151" s="40">
        <f t="shared" si="6"/>
        <v>807.95970333333344</v>
      </c>
      <c r="J151" s="40">
        <f t="shared" si="6"/>
        <v>737.68925333333323</v>
      </c>
      <c r="K151" s="40">
        <f t="shared" si="6"/>
        <v>820.18273000000022</v>
      </c>
      <c r="L151" s="40">
        <f t="shared" si="6"/>
        <v>895.06759000000011</v>
      </c>
      <c r="M151" s="40">
        <f t="shared" si="6"/>
        <v>713.31175333333329</v>
      </c>
      <c r="N151" s="40">
        <f t="shared" si="6"/>
        <v>871.6347833333333</v>
      </c>
      <c r="O151" s="40">
        <f t="shared" si="6"/>
        <v>569.64074666666659</v>
      </c>
      <c r="P151" s="40">
        <f t="shared" si="6"/>
        <v>561.06846000000007</v>
      </c>
      <c r="Q151" s="40">
        <f t="shared" si="6"/>
        <v>561.19741666666664</v>
      </c>
      <c r="R151" s="40">
        <f t="shared" si="6"/>
        <v>736.64446666666674</v>
      </c>
      <c r="S151" s="40">
        <f t="shared" si="6"/>
        <v>691.72013666666669</v>
      </c>
      <c r="T151" s="40">
        <f t="shared" si="6"/>
        <v>740.81258000000003</v>
      </c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62" x14ac:dyDescent="0.2"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62" x14ac:dyDescent="0.2"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62" x14ac:dyDescent="0.2"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/>
      <c r="Z154"/>
      <c r="BG154" s="40"/>
      <c r="BH154" s="40"/>
      <c r="BI154" s="40"/>
      <c r="BJ154" s="40"/>
    </row>
    <row r="155" spans="1:62" x14ac:dyDescent="0.2"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W155"/>
      <c r="Y155"/>
      <c r="Z155"/>
      <c r="BG155" s="40"/>
      <c r="BH155" s="40"/>
      <c r="BI155" s="40"/>
      <c r="BJ155" s="40"/>
    </row>
    <row r="156" spans="1:62" x14ac:dyDescent="0.2"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W156"/>
      <c r="Y156"/>
      <c r="Z156"/>
      <c r="BG156" s="40"/>
      <c r="BH156" s="40"/>
      <c r="BI156" s="40"/>
      <c r="BJ156" s="40"/>
    </row>
    <row r="157" spans="1:62" x14ac:dyDescent="0.2"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W157"/>
      <c r="Y157"/>
      <c r="Z157"/>
      <c r="BG157" s="40"/>
      <c r="BH157" s="40"/>
      <c r="BI157" s="40"/>
      <c r="BJ157" s="40"/>
    </row>
    <row r="158" spans="1:62" x14ac:dyDescent="0.2">
      <c r="D158"/>
      <c r="E158"/>
      <c r="F158"/>
      <c r="G158"/>
      <c r="U158" s="40"/>
      <c r="V158" s="40"/>
      <c r="Y158"/>
      <c r="Z158"/>
      <c r="BG158" s="40"/>
      <c r="BH158" s="40"/>
      <c r="BI158" s="40"/>
      <c r="BJ158" s="40"/>
    </row>
    <row r="159" spans="1:62" x14ac:dyDescent="0.2">
      <c r="D159"/>
      <c r="E159"/>
      <c r="F159"/>
      <c r="G159"/>
      <c r="U159" s="40"/>
      <c r="V159" s="40"/>
      <c r="Y159"/>
      <c r="Z159"/>
      <c r="BG159" s="40"/>
      <c r="BH159" s="40"/>
      <c r="BI159" s="40"/>
      <c r="BJ159" s="40"/>
    </row>
    <row r="160" spans="1:62" x14ac:dyDescent="0.2">
      <c r="D160"/>
      <c r="E160"/>
      <c r="F160"/>
      <c r="G160"/>
      <c r="U160" s="40"/>
      <c r="V160" s="40"/>
      <c r="Y160"/>
      <c r="Z160"/>
      <c r="BG160" s="40"/>
      <c r="BH160" s="40"/>
      <c r="BI160" s="40"/>
      <c r="BJ160" s="40"/>
    </row>
    <row r="161" spans="4:62" x14ac:dyDescent="0.2">
      <c r="D161"/>
      <c r="E161"/>
      <c r="F161"/>
      <c r="G161"/>
      <c r="U161" s="40"/>
      <c r="V161" s="40"/>
      <c r="Y161"/>
      <c r="Z161"/>
      <c r="BG161" s="40"/>
      <c r="BH161" s="40"/>
      <c r="BI161" s="40"/>
      <c r="BJ161" s="40"/>
    </row>
    <row r="162" spans="4:62" x14ac:dyDescent="0.2">
      <c r="D162"/>
      <c r="E162"/>
      <c r="F162"/>
      <c r="G162"/>
      <c r="U162" s="40"/>
      <c r="V162" s="40"/>
      <c r="Y162"/>
      <c r="Z162"/>
      <c r="BG162" s="40"/>
      <c r="BH162" s="40"/>
      <c r="BI162" s="40"/>
      <c r="BJ162" s="40"/>
    </row>
    <row r="163" spans="4:62" x14ac:dyDescent="0.2">
      <c r="D163"/>
      <c r="E163"/>
      <c r="F163"/>
      <c r="G163"/>
      <c r="U163" s="40"/>
      <c r="V163" s="40"/>
      <c r="Y163"/>
      <c r="Z163"/>
      <c r="BG163" s="40"/>
      <c r="BH163" s="40"/>
      <c r="BI163" s="40"/>
      <c r="BJ163" s="40"/>
    </row>
    <row r="164" spans="4:62" x14ac:dyDescent="0.2">
      <c r="D164"/>
      <c r="E164"/>
      <c r="F164"/>
      <c r="G164"/>
      <c r="U164" s="40"/>
      <c r="V164" s="40"/>
      <c r="Y164"/>
      <c r="Z164"/>
      <c r="BG164" s="40"/>
      <c r="BH164" s="40"/>
      <c r="BI164" s="40"/>
      <c r="BJ164" s="40"/>
    </row>
    <row r="165" spans="4:62" x14ac:dyDescent="0.2">
      <c r="D165"/>
      <c r="E165"/>
      <c r="F165"/>
      <c r="G165"/>
      <c r="U165" s="40"/>
      <c r="V165" s="40"/>
      <c r="Y165"/>
      <c r="Z165"/>
      <c r="BG165" s="40"/>
      <c r="BH165" s="40"/>
      <c r="BI165" s="40"/>
      <c r="BJ165" s="40"/>
    </row>
    <row r="166" spans="4:62" x14ac:dyDescent="0.2">
      <c r="D166"/>
      <c r="E166"/>
      <c r="F166"/>
      <c r="G166"/>
      <c r="U166" s="40"/>
      <c r="V166" s="40"/>
      <c r="Y166"/>
      <c r="Z166"/>
      <c r="BG166" s="40"/>
      <c r="BH166" s="40"/>
      <c r="BI166" s="40"/>
      <c r="BJ166" s="40"/>
    </row>
    <row r="167" spans="4:62" x14ac:dyDescent="0.2">
      <c r="D167"/>
      <c r="E167"/>
      <c r="F167"/>
      <c r="G167"/>
      <c r="U167" s="40"/>
      <c r="V167" s="40"/>
      <c r="Y167"/>
      <c r="Z167"/>
      <c r="BG167" s="40"/>
      <c r="BH167" s="40"/>
      <c r="BI167" s="40"/>
      <c r="BJ167" s="40"/>
    </row>
    <row r="168" spans="4:62" x14ac:dyDescent="0.2">
      <c r="D168"/>
      <c r="E168"/>
      <c r="F168"/>
      <c r="G168"/>
      <c r="U168" s="40"/>
      <c r="V168" s="40"/>
      <c r="Y168"/>
      <c r="Z168"/>
      <c r="BG168" s="40"/>
      <c r="BH168" s="40"/>
      <c r="BI168" s="40"/>
      <c r="BJ168" s="40"/>
    </row>
    <row r="169" spans="4:62" x14ac:dyDescent="0.2">
      <c r="D169"/>
      <c r="E169"/>
      <c r="F169"/>
      <c r="G169"/>
      <c r="U169" s="40"/>
      <c r="V169" s="40"/>
      <c r="Y169"/>
      <c r="Z169"/>
      <c r="BG169" s="40"/>
      <c r="BH169" s="40"/>
      <c r="BI169" s="40"/>
      <c r="BJ169" s="40"/>
    </row>
    <row r="170" spans="4:62" x14ac:dyDescent="0.2">
      <c r="D170"/>
      <c r="E170"/>
      <c r="F170"/>
      <c r="G170"/>
      <c r="U170" s="40"/>
      <c r="V170" s="40"/>
      <c r="Y170"/>
      <c r="Z170"/>
      <c r="BG170" s="40"/>
      <c r="BH170" s="40"/>
      <c r="BI170" s="40"/>
      <c r="BJ170" s="40"/>
    </row>
    <row r="171" spans="4:62" x14ac:dyDescent="0.2">
      <c r="D171"/>
      <c r="E171"/>
      <c r="F171"/>
      <c r="G171"/>
      <c r="U171" s="40"/>
      <c r="V171" s="40"/>
      <c r="Y171"/>
      <c r="Z171"/>
      <c r="BG171" s="40"/>
      <c r="BH171" s="40"/>
      <c r="BI171" s="40"/>
      <c r="BJ171" s="40"/>
    </row>
    <row r="172" spans="4:62" x14ac:dyDescent="0.2">
      <c r="D172"/>
      <c r="E172"/>
      <c r="F172"/>
      <c r="G172"/>
      <c r="U172" s="40"/>
      <c r="V172" s="40"/>
      <c r="Y172"/>
      <c r="Z172"/>
      <c r="BG172" s="40"/>
      <c r="BH172" s="40"/>
      <c r="BI172" s="40"/>
      <c r="BJ172" s="40"/>
    </row>
    <row r="173" spans="4:62" x14ac:dyDescent="0.2">
      <c r="D173"/>
      <c r="E173"/>
      <c r="F173"/>
      <c r="G173"/>
      <c r="U173" s="40"/>
      <c r="V173" s="40"/>
      <c r="Y173"/>
      <c r="Z173"/>
      <c r="BG173" s="40"/>
      <c r="BH173" s="40"/>
      <c r="BI173" s="40"/>
      <c r="BJ173" s="40"/>
    </row>
  </sheetData>
  <pageMargins left="0.78740157499999996" right="0.78740157499999996" top="0.984251969" bottom="0.984251969" header="0.4921259845" footer="0.4921259845"/>
  <pageSetup paperSize="9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  <pageSetUpPr fitToPage="1"/>
  </sheetPr>
  <dimension ref="A1:Y33"/>
  <sheetViews>
    <sheetView showGridLines="0" zoomScale="120" zoomScaleNormal="120" workbookViewId="0">
      <selection activeCell="O25" sqref="O25"/>
    </sheetView>
  </sheetViews>
  <sheetFormatPr baseColWidth="10" defaultRowHeight="12.75" x14ac:dyDescent="0.2"/>
  <cols>
    <col min="1" max="1" width="3.28515625" style="42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89"/>
    </row>
    <row r="2" spans="1:25" ht="20.25" customHeight="1" x14ac:dyDescent="0.2">
      <c r="A2" s="8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Q2" s="95" t="s">
        <v>7</v>
      </c>
      <c r="R2" s="96"/>
      <c r="S2" s="96"/>
      <c r="T2" s="96"/>
      <c r="U2" s="96"/>
      <c r="V2" s="96"/>
      <c r="W2" s="96"/>
      <c r="X2" s="96"/>
      <c r="Y2" s="97"/>
    </row>
    <row r="3" spans="1:25" ht="18.75" customHeight="1" x14ac:dyDescent="0.3">
      <c r="A3" s="8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Q3" s="22"/>
      <c r="R3" s="23"/>
      <c r="S3" s="24"/>
      <c r="T3" s="23"/>
      <c r="U3" s="23"/>
      <c r="V3" s="24"/>
      <c r="W3" s="23"/>
      <c r="X3" s="23"/>
      <c r="Y3" s="25"/>
    </row>
    <row r="4" spans="1:25" ht="15.95" customHeight="1" x14ac:dyDescent="0.2">
      <c r="A4" s="8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22"/>
      <c r="R4" s="23"/>
      <c r="S4" s="23"/>
      <c r="T4" s="23"/>
      <c r="U4" s="23"/>
      <c r="V4" s="23"/>
      <c r="W4" s="23"/>
      <c r="X4" s="23"/>
      <c r="Y4" s="25"/>
    </row>
    <row r="5" spans="1:25" ht="7.5" customHeight="1" x14ac:dyDescent="0.2">
      <c r="A5" s="8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Q5" s="26"/>
      <c r="R5" s="27"/>
      <c r="S5" s="27"/>
      <c r="T5" s="27"/>
      <c r="U5" s="27"/>
      <c r="V5" s="27"/>
      <c r="W5" s="27"/>
      <c r="X5" s="27"/>
      <c r="Y5" s="28"/>
    </row>
    <row r="6" spans="1:25" ht="16.5" customHeight="1" x14ac:dyDescent="0.2">
      <c r="A6" s="89"/>
      <c r="C6" s="4"/>
      <c r="Q6" s="26"/>
      <c r="R6" s="27"/>
      <c r="S6" s="27"/>
      <c r="T6" s="27"/>
      <c r="U6" s="27"/>
      <c r="V6" s="27"/>
      <c r="W6" s="27"/>
      <c r="X6" s="27"/>
      <c r="Y6" s="28"/>
    </row>
    <row r="7" spans="1:25" ht="16.5" customHeight="1" x14ac:dyDescent="0.2">
      <c r="A7" s="89"/>
      <c r="C7" s="4"/>
      <c r="Q7" s="26"/>
      <c r="R7" s="27"/>
      <c r="S7" s="27"/>
      <c r="T7" s="27"/>
      <c r="U7" s="27"/>
      <c r="V7" s="27"/>
      <c r="W7" s="27"/>
      <c r="X7" s="27"/>
      <c r="Y7" s="28"/>
    </row>
    <row r="8" spans="1:25" ht="16.5" customHeight="1" x14ac:dyDescent="0.2">
      <c r="A8" s="89"/>
      <c r="C8" s="4"/>
      <c r="Q8" s="26"/>
      <c r="R8" s="27"/>
      <c r="S8" s="27"/>
      <c r="T8" s="27"/>
      <c r="U8" s="27"/>
      <c r="V8" s="27"/>
      <c r="W8" s="27"/>
      <c r="X8" s="27"/>
      <c r="Y8" s="28"/>
    </row>
    <row r="9" spans="1:25" ht="16.5" customHeight="1" x14ac:dyDescent="0.2">
      <c r="A9" s="89"/>
      <c r="C9" s="4"/>
      <c r="Q9" s="26"/>
      <c r="R9" s="27"/>
      <c r="S9" s="27"/>
      <c r="T9" s="27"/>
      <c r="U9" s="27"/>
      <c r="V9" s="27"/>
      <c r="W9" s="27"/>
      <c r="X9" s="27"/>
      <c r="Y9" s="28"/>
    </row>
    <row r="10" spans="1:25" ht="16.5" customHeight="1" x14ac:dyDescent="0.2">
      <c r="A10" s="89"/>
      <c r="C10" s="4"/>
      <c r="Q10" s="26"/>
      <c r="R10" s="27"/>
      <c r="S10" s="27"/>
      <c r="T10" s="27"/>
      <c r="U10" s="27"/>
      <c r="V10" s="27"/>
      <c r="W10" s="27"/>
      <c r="X10" s="27"/>
      <c r="Y10" s="28"/>
    </row>
    <row r="11" spans="1:25" ht="16.5" customHeight="1" x14ac:dyDescent="0.2">
      <c r="A11" s="89"/>
      <c r="C11" s="4"/>
      <c r="Q11" s="26"/>
      <c r="R11" s="29" t="s">
        <v>4</v>
      </c>
      <c r="S11" s="27"/>
      <c r="T11" s="27"/>
      <c r="U11" s="27"/>
      <c r="V11" s="27"/>
      <c r="W11" s="27"/>
      <c r="X11" s="27"/>
      <c r="Y11" s="28"/>
    </row>
    <row r="12" spans="1:25" ht="16.5" customHeight="1" x14ac:dyDescent="0.2">
      <c r="A12" s="89"/>
      <c r="C12" s="4"/>
      <c r="Q12" s="26"/>
      <c r="R12" s="27"/>
      <c r="S12" s="27"/>
      <c r="T12" s="27"/>
      <c r="U12" s="27"/>
      <c r="V12" s="27"/>
      <c r="W12" s="27"/>
      <c r="X12" s="27"/>
      <c r="Y12" s="28"/>
    </row>
    <row r="13" spans="1:25" ht="17.25" customHeight="1" x14ac:dyDescent="0.2">
      <c r="A13" s="89"/>
      <c r="C13" s="4"/>
      <c r="Q13" s="26"/>
      <c r="R13" s="29" t="s">
        <v>5</v>
      </c>
      <c r="S13" s="27"/>
      <c r="T13" s="27"/>
      <c r="U13" s="27"/>
      <c r="V13" s="27"/>
      <c r="W13" s="27"/>
      <c r="X13" s="27"/>
      <c r="Y13" s="28"/>
    </row>
    <row r="14" spans="1:25" ht="16.5" customHeight="1" x14ac:dyDescent="0.2">
      <c r="A14" s="89"/>
      <c r="C14" s="4"/>
      <c r="Q14" s="26"/>
      <c r="R14" s="27"/>
      <c r="S14" s="27"/>
      <c r="T14" s="27"/>
      <c r="U14" s="27"/>
      <c r="V14" s="27"/>
      <c r="W14" s="27"/>
      <c r="X14" s="27"/>
      <c r="Y14" s="28"/>
    </row>
    <row r="15" spans="1:25" ht="16.5" customHeight="1" x14ac:dyDescent="0.2">
      <c r="A15" s="89"/>
      <c r="C15" s="4"/>
      <c r="Q15" s="26"/>
      <c r="R15" s="27"/>
      <c r="S15" s="29" t="s">
        <v>6</v>
      </c>
      <c r="T15" s="27"/>
      <c r="U15" s="27"/>
      <c r="V15" s="29" t="s">
        <v>6</v>
      </c>
      <c r="W15" s="27"/>
      <c r="X15" s="27"/>
      <c r="Y15" s="28"/>
    </row>
    <row r="16" spans="1:25" ht="16.5" customHeight="1" x14ac:dyDescent="0.2">
      <c r="A16" s="89"/>
      <c r="C16" s="4"/>
      <c r="Q16" s="26"/>
      <c r="R16" s="27"/>
      <c r="S16" s="27"/>
      <c r="T16" s="27"/>
      <c r="U16" s="27"/>
      <c r="V16" s="27"/>
      <c r="W16" s="27"/>
      <c r="X16" s="27"/>
      <c r="Y16" s="28"/>
    </row>
    <row r="17" spans="1:25" ht="16.5" customHeight="1" x14ac:dyDescent="0.2">
      <c r="A17" s="89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26"/>
      <c r="R17" s="27"/>
      <c r="S17" s="27"/>
      <c r="T17" s="27"/>
      <c r="U17" s="27"/>
      <c r="V17" s="27"/>
      <c r="W17" s="27"/>
      <c r="X17" s="27"/>
      <c r="Y17" s="28"/>
    </row>
    <row r="18" spans="1:25" ht="22.5" customHeight="1" x14ac:dyDescent="0.2">
      <c r="A18" s="89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6"/>
      <c r="R18" s="27"/>
      <c r="S18" s="27"/>
      <c r="T18" s="27"/>
      <c r="U18" s="27"/>
      <c r="V18" s="27"/>
      <c r="W18" s="27"/>
      <c r="X18" s="27"/>
      <c r="Y18" s="28"/>
    </row>
    <row r="19" spans="1:25" ht="87" customHeight="1" x14ac:dyDescent="0.2">
      <c r="A19" s="89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18"/>
      <c r="P19" s="18"/>
      <c r="Q19" s="30"/>
      <c r="R19" s="31"/>
      <c r="S19" s="31"/>
      <c r="T19" s="31"/>
      <c r="U19" s="31"/>
      <c r="V19" s="31"/>
      <c r="W19" s="31"/>
      <c r="X19" s="31"/>
      <c r="Y19" s="32"/>
    </row>
    <row r="20" spans="1:25" ht="9" customHeight="1" x14ac:dyDescent="0.2">
      <c r="A20" s="89"/>
      <c r="B20" s="20"/>
      <c r="C20" s="21"/>
      <c r="D20" s="20"/>
      <c r="E20" s="98"/>
      <c r="F20" s="20"/>
      <c r="G20" s="98"/>
      <c r="H20" s="20"/>
      <c r="I20" s="98"/>
      <c r="J20" s="20"/>
      <c r="K20" s="98"/>
      <c r="L20" s="20"/>
      <c r="M20" s="98"/>
      <c r="N20" s="20"/>
      <c r="O20" s="18"/>
      <c r="P20" s="18"/>
    </row>
    <row r="21" spans="1:25" ht="11.25" customHeight="1" x14ac:dyDescent="0.2">
      <c r="A21" s="89"/>
      <c r="B21" s="20"/>
      <c r="C21" s="21"/>
      <c r="D21" s="20"/>
      <c r="E21" s="98"/>
      <c r="F21" s="20"/>
      <c r="G21" s="98"/>
      <c r="H21" s="20"/>
      <c r="I21" s="98"/>
      <c r="J21" s="20"/>
      <c r="K21" s="98"/>
      <c r="L21" s="20"/>
      <c r="M21" s="98"/>
      <c r="N21" s="20"/>
      <c r="O21" s="18"/>
      <c r="P21" s="18"/>
    </row>
    <row r="22" spans="1:25" ht="3.75" customHeight="1" x14ac:dyDescent="0.2">
      <c r="A22" s="89"/>
      <c r="B22" s="20"/>
      <c r="C22" s="21"/>
      <c r="D22" s="20"/>
      <c r="E22" s="86"/>
      <c r="F22" s="20"/>
      <c r="G22" s="86"/>
      <c r="H22" s="20"/>
      <c r="I22" s="86"/>
      <c r="J22" s="20"/>
      <c r="K22" s="86"/>
      <c r="L22" s="20"/>
      <c r="M22" s="86"/>
      <c r="N22" s="20"/>
      <c r="O22" s="18"/>
      <c r="P22" s="18"/>
    </row>
    <row r="23" spans="1:25" ht="9" customHeight="1" x14ac:dyDescent="0.2">
      <c r="A23" s="89"/>
      <c r="B23" s="20"/>
      <c r="C23" s="21"/>
      <c r="D23" s="20"/>
      <c r="E23" s="86"/>
      <c r="F23" s="20"/>
      <c r="G23" s="86"/>
      <c r="H23" s="20"/>
      <c r="I23" s="86"/>
      <c r="J23" s="20"/>
      <c r="K23" s="86"/>
      <c r="L23" s="20"/>
      <c r="M23" s="86"/>
      <c r="N23" s="20"/>
      <c r="O23" s="18"/>
      <c r="P23" s="18"/>
    </row>
    <row r="24" spans="1:25" ht="9" customHeight="1" x14ac:dyDescent="0.2">
      <c r="A24" s="8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3"/>
      <c r="C26" s="33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25" ht="4.5" customHeight="1" x14ac:dyDescent="0.2">
      <c r="B27" s="33"/>
      <c r="C27" s="33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25" ht="6" customHeight="1" x14ac:dyDescent="0.2"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5"/>
      <c r="I30" s="35"/>
      <c r="J30" s="35"/>
      <c r="K30" s="35"/>
      <c r="L30" s="35"/>
      <c r="M30" s="18"/>
      <c r="N30" s="18"/>
      <c r="O30" s="18"/>
      <c r="P30" s="18"/>
    </row>
    <row r="31" spans="1:25" ht="18" customHeight="1" x14ac:dyDescent="0.2">
      <c r="B31" s="36"/>
      <c r="C31" s="36"/>
      <c r="D31" s="36"/>
      <c r="E31" s="36"/>
      <c r="F31" s="36"/>
      <c r="G31" s="35"/>
      <c r="H31" s="35"/>
      <c r="I31" s="35"/>
      <c r="J31" s="35"/>
      <c r="K31" s="35"/>
      <c r="L31" s="35"/>
      <c r="M31" s="18"/>
      <c r="N31" s="18"/>
      <c r="O31" s="18"/>
      <c r="P31" s="18"/>
    </row>
    <row r="32" spans="1:25" x14ac:dyDescent="0.2">
      <c r="B32" s="36"/>
      <c r="C32" s="36"/>
      <c r="D32" s="36"/>
      <c r="E32" s="36"/>
      <c r="F32" s="36"/>
      <c r="G32" s="35"/>
      <c r="H32" s="35"/>
      <c r="I32" s="35"/>
      <c r="J32" s="35"/>
      <c r="K32" s="35"/>
      <c r="L32" s="35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BF153"/>
  <sheetViews>
    <sheetView topLeftCell="A145" workbookViewId="0">
      <pane ySplit="510" topLeftCell="A119" activePane="bottomLeft"/>
      <selection activeCell="Q1" sqref="Q1"/>
      <selection pane="bottomLeft" activeCell="A145" sqref="A145"/>
    </sheetView>
  </sheetViews>
  <sheetFormatPr baseColWidth="10" defaultRowHeight="12.75" x14ac:dyDescent="0.2"/>
  <sheetData>
    <row r="1" spans="1:58" x14ac:dyDescent="0.2"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0" t="s">
        <v>17</v>
      </c>
      <c r="K1" s="40" t="s">
        <v>18</v>
      </c>
      <c r="L1" s="40" t="s">
        <v>19</v>
      </c>
      <c r="M1" s="40" t="s">
        <v>20</v>
      </c>
      <c r="N1" s="40" t="s">
        <v>21</v>
      </c>
      <c r="O1" s="40" t="s">
        <v>22</v>
      </c>
      <c r="P1" s="40" t="s">
        <v>23</v>
      </c>
      <c r="Q1" s="40" t="s">
        <v>46</v>
      </c>
      <c r="R1" s="40" t="s">
        <v>24</v>
      </c>
      <c r="S1" s="40" t="s">
        <v>25</v>
      </c>
      <c r="T1" s="40" t="s">
        <v>26</v>
      </c>
      <c r="U1" s="39"/>
      <c r="V1" s="39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</row>
    <row r="2" spans="1:58" x14ac:dyDescent="0.2">
      <c r="B2">
        <v>1880</v>
      </c>
      <c r="D2" s="40"/>
      <c r="E2" s="40"/>
      <c r="F2" s="40"/>
      <c r="G2" s="39"/>
      <c r="H2" s="40"/>
      <c r="I2" s="39"/>
      <c r="J2" s="40"/>
      <c r="K2" s="40"/>
      <c r="L2" s="39"/>
      <c r="M2" s="39"/>
      <c r="N2" s="39"/>
      <c r="O2" s="39"/>
      <c r="P2" s="40"/>
      <c r="Q2" s="40"/>
      <c r="R2" s="39"/>
      <c r="S2" s="40"/>
      <c r="T2" s="40"/>
      <c r="U2" s="39"/>
      <c r="V2" s="39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</row>
    <row r="3" spans="1:58" x14ac:dyDescent="0.2">
      <c r="A3" t="s">
        <v>35</v>
      </c>
      <c r="B3">
        <v>1881</v>
      </c>
      <c r="C3">
        <v>16</v>
      </c>
      <c r="D3" s="40">
        <v>195.77680000000001</v>
      </c>
      <c r="E3" s="40">
        <v>166.7413</v>
      </c>
      <c r="F3" s="40">
        <v>145.98480000000001</v>
      </c>
      <c r="G3" s="40">
        <v>221.2483</v>
      </c>
      <c r="H3" s="40">
        <v>166.5625</v>
      </c>
      <c r="I3" s="40">
        <v>187.1728</v>
      </c>
      <c r="J3" s="40">
        <v>178.76600000000002</v>
      </c>
      <c r="K3" s="40">
        <v>197.40559999999999</v>
      </c>
      <c r="L3" s="40">
        <v>203.7741</v>
      </c>
      <c r="M3" s="40">
        <v>151.58619999999999</v>
      </c>
      <c r="N3" s="40">
        <v>181.66480000000001</v>
      </c>
      <c r="O3" s="40">
        <v>173.1019</v>
      </c>
      <c r="P3" s="40">
        <v>146.46189999999999</v>
      </c>
      <c r="Q3" s="40">
        <v>139.88929999999999</v>
      </c>
      <c r="R3" s="40">
        <v>166.1463</v>
      </c>
      <c r="S3" s="40">
        <v>149.03029999999998</v>
      </c>
      <c r="T3" s="40">
        <v>174.0926</v>
      </c>
    </row>
    <row r="4" spans="1:58" x14ac:dyDescent="0.2">
      <c r="A4" t="s">
        <v>35</v>
      </c>
      <c r="B4">
        <v>1882</v>
      </c>
      <c r="C4">
        <v>16</v>
      </c>
      <c r="D4" s="40">
        <v>173.95050000000001</v>
      </c>
      <c r="E4" s="40">
        <v>171.9503</v>
      </c>
      <c r="F4" s="40">
        <v>176.40170000000001</v>
      </c>
      <c r="G4" s="40">
        <v>233.30160000000001</v>
      </c>
      <c r="H4" s="40">
        <v>179.41460000000001</v>
      </c>
      <c r="I4" s="40">
        <v>276.24019999999996</v>
      </c>
      <c r="J4" s="40">
        <v>401.11200000000002</v>
      </c>
      <c r="K4" s="40">
        <v>481.8021</v>
      </c>
      <c r="L4" s="40">
        <v>476.75110000000006</v>
      </c>
      <c r="M4" s="40">
        <v>315.58179999999999</v>
      </c>
      <c r="N4" s="40">
        <v>343.76620000000003</v>
      </c>
      <c r="O4" s="40">
        <v>133.13819999999998</v>
      </c>
      <c r="P4" s="40">
        <v>172.95</v>
      </c>
      <c r="Q4" s="40">
        <v>164.8295</v>
      </c>
      <c r="R4" s="40">
        <v>274.65449999999998</v>
      </c>
      <c r="S4" s="40">
        <v>256.26740000000001</v>
      </c>
      <c r="T4" s="40">
        <v>280.14</v>
      </c>
    </row>
    <row r="5" spans="1:58" x14ac:dyDescent="0.2">
      <c r="A5" t="s">
        <v>35</v>
      </c>
      <c r="B5">
        <v>1883</v>
      </c>
      <c r="C5">
        <v>16</v>
      </c>
      <c r="D5" s="40">
        <v>196.75569999999999</v>
      </c>
      <c r="E5" s="40">
        <v>192.1343</v>
      </c>
      <c r="F5" s="40">
        <v>149.5086</v>
      </c>
      <c r="G5" s="40">
        <v>249.90589999999997</v>
      </c>
      <c r="H5" s="40">
        <v>195.09859999999998</v>
      </c>
      <c r="I5" s="40">
        <v>242.84909999999996</v>
      </c>
      <c r="J5" s="40">
        <v>253.8417</v>
      </c>
      <c r="K5" s="40">
        <v>310.54579999999999</v>
      </c>
      <c r="L5" s="40">
        <v>251.72910000000002</v>
      </c>
      <c r="M5" s="40">
        <v>215.19720000000001</v>
      </c>
      <c r="N5" s="40">
        <v>221.46899999999999</v>
      </c>
      <c r="O5" s="40">
        <v>161.66579999999999</v>
      </c>
      <c r="P5" s="40">
        <v>147.95830000000001</v>
      </c>
      <c r="Q5" s="40">
        <v>141.85929999999999</v>
      </c>
      <c r="R5" s="40">
        <v>182.14109999999999</v>
      </c>
      <c r="S5" s="40">
        <v>174.04179999999999</v>
      </c>
      <c r="T5" s="40">
        <v>207.38249999999999</v>
      </c>
    </row>
    <row r="6" spans="1:58" x14ac:dyDescent="0.2">
      <c r="A6" t="s">
        <v>35</v>
      </c>
      <c r="B6">
        <v>1884</v>
      </c>
      <c r="C6">
        <v>16</v>
      </c>
      <c r="D6" s="40">
        <v>250.59039999999999</v>
      </c>
      <c r="E6" s="40">
        <v>208.79859999999999</v>
      </c>
      <c r="F6" s="40">
        <v>184.83799999999999</v>
      </c>
      <c r="G6" s="40">
        <v>246.29200000000003</v>
      </c>
      <c r="H6" s="40">
        <v>213.37130000000002</v>
      </c>
      <c r="I6" s="40">
        <v>173.97309999999999</v>
      </c>
      <c r="J6" s="40">
        <v>135.8399</v>
      </c>
      <c r="K6" s="40">
        <v>154.22820000000002</v>
      </c>
      <c r="L6" s="40">
        <v>152.06569999999999</v>
      </c>
      <c r="M6" s="40">
        <v>142.99119999999999</v>
      </c>
      <c r="N6" s="40">
        <v>175.167</v>
      </c>
      <c r="O6" s="40">
        <v>166.73599999999999</v>
      </c>
      <c r="P6" s="40">
        <v>175.6456</v>
      </c>
      <c r="Q6" s="40">
        <v>178.88209999999998</v>
      </c>
      <c r="R6" s="40">
        <v>181.3912</v>
      </c>
      <c r="S6" s="40">
        <v>158.03970000000001</v>
      </c>
      <c r="T6" s="40">
        <v>176.08799999999999</v>
      </c>
    </row>
    <row r="7" spans="1:58" x14ac:dyDescent="0.2">
      <c r="A7" t="s">
        <v>35</v>
      </c>
      <c r="B7">
        <v>1885</v>
      </c>
      <c r="C7">
        <v>16</v>
      </c>
      <c r="D7" s="40">
        <v>194.76689999999999</v>
      </c>
      <c r="E7" s="40">
        <v>213.22640000000001</v>
      </c>
      <c r="F7" s="40">
        <v>143.14589999999998</v>
      </c>
      <c r="G7" s="40">
        <v>240.49780000000001</v>
      </c>
      <c r="H7" s="40">
        <v>208.19059999999999</v>
      </c>
      <c r="I7" s="40">
        <v>263.63959999999997</v>
      </c>
      <c r="J7" s="40">
        <v>258.0856</v>
      </c>
      <c r="K7" s="40">
        <v>314.7989</v>
      </c>
      <c r="L7" s="40">
        <v>290.78899999999999</v>
      </c>
      <c r="M7" s="40">
        <v>235.11660000000001</v>
      </c>
      <c r="N7" s="40">
        <v>266.63940000000002</v>
      </c>
      <c r="O7" s="40">
        <v>153.2372</v>
      </c>
      <c r="P7" s="40">
        <v>142.93419999999998</v>
      </c>
      <c r="Q7" s="40">
        <v>137.07400000000001</v>
      </c>
      <c r="R7" s="40">
        <v>185.01050000000001</v>
      </c>
      <c r="S7" s="40">
        <v>188.22559999999999</v>
      </c>
      <c r="T7" s="40">
        <v>224.54509999999999</v>
      </c>
    </row>
    <row r="8" spans="1:58" x14ac:dyDescent="0.2">
      <c r="A8" t="s">
        <v>35</v>
      </c>
      <c r="B8">
        <v>1886</v>
      </c>
      <c r="C8">
        <v>16</v>
      </c>
      <c r="D8" s="40">
        <v>108.4294</v>
      </c>
      <c r="E8" s="40">
        <v>119.82340000000001</v>
      </c>
      <c r="F8" s="40">
        <v>102.20849999999999</v>
      </c>
      <c r="G8" s="40">
        <v>144.09829999999999</v>
      </c>
      <c r="H8" s="40">
        <v>120.08850000000001</v>
      </c>
      <c r="I8" s="40">
        <v>165.08340000000001</v>
      </c>
      <c r="J8" s="40">
        <v>195.8604</v>
      </c>
      <c r="K8" s="40">
        <v>219.64269999999999</v>
      </c>
      <c r="L8" s="40">
        <v>225.03149999999999</v>
      </c>
      <c r="M8" s="40">
        <v>176.33959999999999</v>
      </c>
      <c r="N8" s="40">
        <v>143.93689999999998</v>
      </c>
      <c r="O8" s="40">
        <v>93.383400000000009</v>
      </c>
      <c r="P8" s="40">
        <v>98.544600000000003</v>
      </c>
      <c r="Q8" s="40">
        <v>95.257300000000001</v>
      </c>
      <c r="R8" s="40">
        <v>128.38739999999999</v>
      </c>
      <c r="S8" s="40">
        <v>127.6908</v>
      </c>
      <c r="T8" s="40">
        <v>144.74279999999999</v>
      </c>
    </row>
    <row r="9" spans="1:58" x14ac:dyDescent="0.2">
      <c r="A9" t="s">
        <v>35</v>
      </c>
      <c r="B9">
        <v>1887</v>
      </c>
      <c r="C9">
        <v>16</v>
      </c>
      <c r="D9" s="40">
        <v>161.57769999999999</v>
      </c>
      <c r="E9" s="40">
        <v>163.01</v>
      </c>
      <c r="F9" s="40">
        <v>108.149</v>
      </c>
      <c r="G9" s="40">
        <v>204.84710000000001</v>
      </c>
      <c r="H9" s="40">
        <v>155.91230000000002</v>
      </c>
      <c r="I9" s="40">
        <v>183.0068</v>
      </c>
      <c r="J9" s="40">
        <v>161.75889999999998</v>
      </c>
      <c r="K9" s="40">
        <v>186.18</v>
      </c>
      <c r="L9" s="40">
        <v>168.4057</v>
      </c>
      <c r="M9" s="40">
        <v>146.4675</v>
      </c>
      <c r="N9" s="40">
        <v>158.02620000000002</v>
      </c>
      <c r="O9" s="40">
        <v>139.86169999999998</v>
      </c>
      <c r="P9" s="40">
        <v>107.1623</v>
      </c>
      <c r="Q9" s="40">
        <v>98.756599999999992</v>
      </c>
      <c r="R9" s="40">
        <v>127.70229999999999</v>
      </c>
      <c r="S9" s="40">
        <v>123.8622</v>
      </c>
      <c r="T9" s="40">
        <v>150.88659999999999</v>
      </c>
    </row>
    <row r="10" spans="1:58" x14ac:dyDescent="0.2">
      <c r="A10" t="s">
        <v>35</v>
      </c>
      <c r="B10">
        <v>1888</v>
      </c>
      <c r="C10">
        <v>16</v>
      </c>
      <c r="D10" s="40">
        <v>166.25990000000002</v>
      </c>
      <c r="E10" s="40">
        <v>150.98249999999999</v>
      </c>
      <c r="F10" s="40">
        <v>153.7073</v>
      </c>
      <c r="G10" s="40">
        <v>179.47520000000003</v>
      </c>
      <c r="H10" s="40">
        <v>166.05779999999999</v>
      </c>
      <c r="I10" s="40">
        <v>181.1224</v>
      </c>
      <c r="J10" s="40">
        <v>148.0539</v>
      </c>
      <c r="K10" s="40">
        <v>177.517</v>
      </c>
      <c r="L10" s="40">
        <v>212.20910000000001</v>
      </c>
      <c r="M10" s="40">
        <v>139.03739999999999</v>
      </c>
      <c r="N10" s="40">
        <v>209.04730000000001</v>
      </c>
      <c r="O10" s="40">
        <v>146.45079999999999</v>
      </c>
      <c r="P10" s="40">
        <v>152.39960000000002</v>
      </c>
      <c r="Q10" s="40">
        <v>150.85419999999999</v>
      </c>
      <c r="R10" s="40">
        <v>179.45400000000001</v>
      </c>
      <c r="S10" s="40">
        <v>156.11270000000002</v>
      </c>
      <c r="T10" s="40">
        <v>175.64780000000002</v>
      </c>
    </row>
    <row r="11" spans="1:58" x14ac:dyDescent="0.2">
      <c r="A11" t="s">
        <v>35</v>
      </c>
      <c r="B11">
        <v>1889</v>
      </c>
      <c r="C11">
        <v>16</v>
      </c>
      <c r="D11" s="40">
        <v>227.10170000000002</v>
      </c>
      <c r="E11" s="40">
        <v>184.08449999999999</v>
      </c>
      <c r="F11" s="40">
        <v>170.88990000000001</v>
      </c>
      <c r="G11" s="40">
        <v>246.74469999999999</v>
      </c>
      <c r="H11" s="40">
        <v>181.99010000000001</v>
      </c>
      <c r="I11" s="40">
        <v>161.06479999999999</v>
      </c>
      <c r="J11" s="40">
        <v>156.72569999999999</v>
      </c>
      <c r="K11" s="40">
        <v>178.27949999999998</v>
      </c>
      <c r="L11" s="40">
        <v>240.66309999999999</v>
      </c>
      <c r="M11" s="40">
        <v>145.9554</v>
      </c>
      <c r="N11" s="40">
        <v>209.29480000000001</v>
      </c>
      <c r="O11" s="40">
        <v>172.76419999999999</v>
      </c>
      <c r="P11" s="40">
        <v>175.49860000000001</v>
      </c>
      <c r="Q11" s="40">
        <v>165.8759</v>
      </c>
      <c r="R11" s="40">
        <v>209.8767</v>
      </c>
      <c r="S11" s="40">
        <v>163.3218</v>
      </c>
      <c r="T11" s="40">
        <v>189.19040000000001</v>
      </c>
    </row>
    <row r="12" spans="1:58" x14ac:dyDescent="0.2">
      <c r="A12" t="s">
        <v>35</v>
      </c>
      <c r="B12">
        <v>1890</v>
      </c>
      <c r="C12">
        <v>16</v>
      </c>
      <c r="D12" s="40">
        <v>149.6003</v>
      </c>
      <c r="E12" s="40">
        <v>154.91289999999998</v>
      </c>
      <c r="F12" s="40">
        <v>134.26670000000001</v>
      </c>
      <c r="G12" s="40">
        <v>165.8201</v>
      </c>
      <c r="H12" s="40">
        <v>167.8733</v>
      </c>
      <c r="I12" s="40">
        <v>227.4675</v>
      </c>
      <c r="J12" s="40">
        <v>172.10159999999999</v>
      </c>
      <c r="K12" s="40">
        <v>192.821</v>
      </c>
      <c r="L12" s="40">
        <v>210.59309999999999</v>
      </c>
      <c r="M12" s="40">
        <v>179.15640000000002</v>
      </c>
      <c r="N12" s="40">
        <v>248.0804</v>
      </c>
      <c r="O12" s="40">
        <v>120.7208</v>
      </c>
      <c r="P12" s="40">
        <v>131.065</v>
      </c>
      <c r="Q12" s="40">
        <v>132.22739999999999</v>
      </c>
      <c r="R12" s="40">
        <v>181.36020000000002</v>
      </c>
      <c r="S12" s="40">
        <v>173.50290000000001</v>
      </c>
      <c r="T12" s="40">
        <v>187.35230000000001</v>
      </c>
    </row>
    <row r="13" spans="1:58" x14ac:dyDescent="0.2">
      <c r="A13" t="s">
        <v>35</v>
      </c>
      <c r="B13">
        <v>1891</v>
      </c>
      <c r="C13">
        <v>16</v>
      </c>
      <c r="D13" s="40">
        <v>97.2</v>
      </c>
      <c r="E13" s="40">
        <v>83.91</v>
      </c>
      <c r="F13" s="40">
        <v>130.93</v>
      </c>
      <c r="G13" s="40">
        <v>145.66</v>
      </c>
      <c r="H13" s="40">
        <v>89.2</v>
      </c>
      <c r="I13" s="40">
        <v>92.64</v>
      </c>
      <c r="J13" s="40">
        <v>140.47999999999999</v>
      </c>
      <c r="K13" s="40">
        <v>165.69</v>
      </c>
      <c r="L13" s="40">
        <v>169.31</v>
      </c>
      <c r="M13" s="40">
        <v>127.79</v>
      </c>
      <c r="N13" s="40">
        <v>151.62</v>
      </c>
      <c r="O13" s="40">
        <v>101.45</v>
      </c>
      <c r="P13" s="40">
        <v>119.92</v>
      </c>
      <c r="Q13" s="40">
        <v>87.29</v>
      </c>
      <c r="R13" s="40">
        <v>137.94</v>
      </c>
      <c r="S13" s="40">
        <v>121.57</v>
      </c>
      <c r="T13" s="40">
        <v>125.4</v>
      </c>
    </row>
    <row r="14" spans="1:58" x14ac:dyDescent="0.2">
      <c r="A14" t="s">
        <v>35</v>
      </c>
      <c r="B14">
        <v>1892</v>
      </c>
      <c r="C14">
        <v>16</v>
      </c>
      <c r="D14" s="40">
        <v>129.5</v>
      </c>
      <c r="E14" s="40">
        <v>155.58000000000001</v>
      </c>
      <c r="F14" s="40">
        <v>73.7</v>
      </c>
      <c r="G14" s="40">
        <v>175.89</v>
      </c>
      <c r="H14" s="40">
        <v>146.91999999999999</v>
      </c>
      <c r="I14" s="40">
        <v>181.66</v>
      </c>
      <c r="J14" s="40">
        <v>176.9</v>
      </c>
      <c r="K14" s="40">
        <v>208.66</v>
      </c>
      <c r="L14" s="40">
        <v>255.2</v>
      </c>
      <c r="M14" s="40">
        <v>139.19999999999999</v>
      </c>
      <c r="N14" s="40">
        <v>246.51</v>
      </c>
      <c r="O14" s="40">
        <v>127.14</v>
      </c>
      <c r="P14" s="40">
        <v>75.790000000000006</v>
      </c>
      <c r="Q14" s="40">
        <v>75.42</v>
      </c>
      <c r="R14" s="40">
        <v>78.3</v>
      </c>
      <c r="S14" s="40">
        <v>108.38</v>
      </c>
      <c r="T14" s="40">
        <v>166.89</v>
      </c>
    </row>
    <row r="15" spans="1:58" x14ac:dyDescent="0.2">
      <c r="A15" t="s">
        <v>35</v>
      </c>
      <c r="B15">
        <v>1893</v>
      </c>
      <c r="C15">
        <v>16</v>
      </c>
      <c r="D15" s="40">
        <v>278.83</v>
      </c>
      <c r="E15" s="40">
        <v>234.18</v>
      </c>
      <c r="F15" s="40">
        <v>197.17</v>
      </c>
      <c r="G15" s="40">
        <v>308.44</v>
      </c>
      <c r="H15" s="40">
        <v>238.4</v>
      </c>
      <c r="I15" s="40">
        <v>258.27999999999997</v>
      </c>
      <c r="J15" s="40">
        <v>233.9</v>
      </c>
      <c r="K15" s="40">
        <v>273.47000000000003</v>
      </c>
      <c r="L15" s="40">
        <v>254.06</v>
      </c>
      <c r="M15" s="40">
        <v>237.54</v>
      </c>
      <c r="N15" s="40">
        <v>242.68</v>
      </c>
      <c r="O15" s="40">
        <v>234.14</v>
      </c>
      <c r="P15" s="40">
        <v>188.34</v>
      </c>
      <c r="Q15" s="40">
        <v>201.64</v>
      </c>
      <c r="R15" s="40">
        <v>188.22</v>
      </c>
      <c r="S15" s="40">
        <v>225.71</v>
      </c>
      <c r="T15" s="40">
        <v>235.97</v>
      </c>
    </row>
    <row r="16" spans="1:58" x14ac:dyDescent="0.2">
      <c r="A16" t="s">
        <v>35</v>
      </c>
      <c r="B16">
        <v>1894</v>
      </c>
      <c r="C16">
        <v>16</v>
      </c>
      <c r="D16" s="40">
        <v>179.51</v>
      </c>
      <c r="E16" s="40">
        <v>184.98</v>
      </c>
      <c r="F16" s="40">
        <v>108.58</v>
      </c>
      <c r="G16" s="40">
        <v>174.42</v>
      </c>
      <c r="H16" s="40">
        <v>178.08</v>
      </c>
      <c r="I16" s="40">
        <v>223.18</v>
      </c>
      <c r="J16" s="40">
        <v>246.43</v>
      </c>
      <c r="K16" s="40">
        <v>227.14</v>
      </c>
      <c r="L16" s="40">
        <v>267.98</v>
      </c>
      <c r="M16" s="40">
        <v>247.76</v>
      </c>
      <c r="N16" s="40">
        <v>261.64999999999998</v>
      </c>
      <c r="O16" s="40">
        <v>147.76</v>
      </c>
      <c r="P16" s="40">
        <v>126.26</v>
      </c>
      <c r="Q16" s="40">
        <v>141.16</v>
      </c>
      <c r="R16" s="40">
        <v>186.2</v>
      </c>
      <c r="S16" s="40">
        <v>224.54</v>
      </c>
      <c r="T16" s="40">
        <v>209.94</v>
      </c>
    </row>
    <row r="17" spans="1:20" x14ac:dyDescent="0.2">
      <c r="A17" t="s">
        <v>35</v>
      </c>
      <c r="B17">
        <v>1895</v>
      </c>
      <c r="C17">
        <v>16</v>
      </c>
      <c r="D17" s="40">
        <v>190.84</v>
      </c>
      <c r="E17" s="40">
        <v>153.13</v>
      </c>
      <c r="F17" s="40">
        <v>151.9</v>
      </c>
      <c r="G17" s="40">
        <v>234.23</v>
      </c>
      <c r="H17" s="40">
        <v>178.38</v>
      </c>
      <c r="I17" s="40">
        <v>185.98</v>
      </c>
      <c r="J17" s="40">
        <v>174.15</v>
      </c>
      <c r="K17" s="40">
        <v>210.97</v>
      </c>
      <c r="L17" s="40">
        <v>192.89</v>
      </c>
      <c r="M17" s="40">
        <v>175.5</v>
      </c>
      <c r="N17" s="40">
        <v>158.02000000000001</v>
      </c>
      <c r="O17" s="40">
        <v>153.43</v>
      </c>
      <c r="P17" s="40">
        <v>137.88999999999999</v>
      </c>
      <c r="Q17" s="40">
        <v>118.34</v>
      </c>
      <c r="R17" s="40">
        <v>152.12</v>
      </c>
      <c r="S17" s="40">
        <v>153.85</v>
      </c>
      <c r="T17" s="40">
        <v>167.79</v>
      </c>
    </row>
    <row r="18" spans="1:20" x14ac:dyDescent="0.2">
      <c r="A18" t="s">
        <v>35</v>
      </c>
      <c r="B18">
        <v>1896</v>
      </c>
      <c r="C18">
        <v>16</v>
      </c>
      <c r="D18" s="40">
        <v>195.82</v>
      </c>
      <c r="E18" s="40">
        <v>186.21</v>
      </c>
      <c r="F18" s="40">
        <v>136.33000000000001</v>
      </c>
      <c r="G18" s="40">
        <v>227.32</v>
      </c>
      <c r="H18" s="40">
        <v>178.77</v>
      </c>
      <c r="I18" s="40">
        <v>203.26</v>
      </c>
      <c r="J18" s="40">
        <v>229.69</v>
      </c>
      <c r="K18" s="40">
        <v>296.43</v>
      </c>
      <c r="L18" s="40">
        <v>265.89</v>
      </c>
      <c r="M18" s="40">
        <v>165.14</v>
      </c>
      <c r="N18" s="40">
        <v>175.89</v>
      </c>
      <c r="O18" s="40">
        <v>179</v>
      </c>
      <c r="P18" s="40">
        <v>146.28</v>
      </c>
      <c r="Q18" s="40">
        <v>124.14</v>
      </c>
      <c r="R18" s="40">
        <v>144.9</v>
      </c>
      <c r="S18" s="40">
        <v>133.04</v>
      </c>
      <c r="T18" s="40">
        <v>184.6</v>
      </c>
    </row>
    <row r="19" spans="1:20" x14ac:dyDescent="0.2">
      <c r="A19" t="s">
        <v>35</v>
      </c>
      <c r="B19">
        <v>1897</v>
      </c>
      <c r="C19">
        <v>16</v>
      </c>
      <c r="D19" s="40">
        <v>171.04</v>
      </c>
      <c r="E19" s="40">
        <v>147.22999999999999</v>
      </c>
      <c r="F19" s="40">
        <v>119.87</v>
      </c>
      <c r="G19" s="40">
        <v>193.21</v>
      </c>
      <c r="H19" s="40">
        <v>150.83000000000001</v>
      </c>
      <c r="I19" s="40">
        <v>159.65</v>
      </c>
      <c r="J19" s="40">
        <v>124.95</v>
      </c>
      <c r="K19" s="40">
        <v>111.98</v>
      </c>
      <c r="L19" s="40">
        <v>176.64</v>
      </c>
      <c r="M19" s="40">
        <v>142.6</v>
      </c>
      <c r="N19" s="40">
        <v>175.55</v>
      </c>
      <c r="O19" s="40">
        <v>135.47</v>
      </c>
      <c r="P19" s="40">
        <v>115.41</v>
      </c>
      <c r="Q19" s="40">
        <v>142.41</v>
      </c>
      <c r="R19" s="40">
        <v>149.65</v>
      </c>
      <c r="S19" s="40">
        <v>179.08</v>
      </c>
      <c r="T19" s="40">
        <v>155.52000000000001</v>
      </c>
    </row>
    <row r="20" spans="1:20" x14ac:dyDescent="0.2">
      <c r="A20" t="s">
        <v>35</v>
      </c>
      <c r="B20">
        <v>1898</v>
      </c>
      <c r="C20">
        <v>16</v>
      </c>
      <c r="D20" s="40">
        <v>99.6</v>
      </c>
      <c r="E20" s="40">
        <v>101.15</v>
      </c>
      <c r="F20" s="40">
        <v>68.44</v>
      </c>
      <c r="G20" s="40">
        <v>123.7</v>
      </c>
      <c r="H20" s="40">
        <v>99.04</v>
      </c>
      <c r="I20" s="40">
        <v>102.61</v>
      </c>
      <c r="J20" s="40">
        <v>121.86</v>
      </c>
      <c r="K20" s="40">
        <v>131.16</v>
      </c>
      <c r="L20" s="40">
        <v>164.03</v>
      </c>
      <c r="M20" s="40">
        <v>102.4</v>
      </c>
      <c r="N20" s="40">
        <v>144.26</v>
      </c>
      <c r="O20" s="40">
        <v>97.68</v>
      </c>
      <c r="P20" s="40">
        <v>92.14</v>
      </c>
      <c r="Q20" s="40">
        <v>78.59</v>
      </c>
      <c r="R20" s="40">
        <v>141.34</v>
      </c>
      <c r="S20" s="40">
        <v>110.04</v>
      </c>
      <c r="T20" s="40">
        <v>118.37</v>
      </c>
    </row>
    <row r="21" spans="1:20" x14ac:dyDescent="0.2">
      <c r="A21" t="s">
        <v>35</v>
      </c>
      <c r="B21">
        <v>1899</v>
      </c>
      <c r="C21">
        <v>16</v>
      </c>
      <c r="D21" s="40">
        <v>187.46</v>
      </c>
      <c r="E21" s="40">
        <v>204.89</v>
      </c>
      <c r="F21" s="40">
        <v>116.71</v>
      </c>
      <c r="G21" s="40">
        <v>249.41</v>
      </c>
      <c r="H21" s="40">
        <v>192.08</v>
      </c>
      <c r="I21" s="40">
        <v>200.35</v>
      </c>
      <c r="J21" s="40">
        <v>170.46</v>
      </c>
      <c r="K21" s="40">
        <v>178.01</v>
      </c>
      <c r="L21" s="40">
        <v>172.61</v>
      </c>
      <c r="M21" s="40">
        <v>175.92</v>
      </c>
      <c r="N21" s="40">
        <v>242.05</v>
      </c>
      <c r="O21" s="40">
        <v>134.25</v>
      </c>
      <c r="P21" s="40">
        <v>121.56</v>
      </c>
      <c r="Q21" s="40">
        <v>141.58000000000001</v>
      </c>
      <c r="R21" s="40">
        <v>188.83</v>
      </c>
      <c r="S21" s="40">
        <v>182.09</v>
      </c>
      <c r="T21" s="40">
        <v>187.64</v>
      </c>
    </row>
    <row r="22" spans="1:20" x14ac:dyDescent="0.2">
      <c r="A22" t="s">
        <v>35</v>
      </c>
      <c r="B22">
        <v>1900</v>
      </c>
      <c r="C22">
        <v>16</v>
      </c>
      <c r="D22" s="40">
        <v>155.12</v>
      </c>
      <c r="E22" s="40">
        <v>128.1</v>
      </c>
      <c r="F22" s="40">
        <v>121.47</v>
      </c>
      <c r="G22" s="40">
        <v>181.47</v>
      </c>
      <c r="H22" s="40">
        <v>152.25</v>
      </c>
      <c r="I22" s="40">
        <v>174.25</v>
      </c>
      <c r="J22" s="40">
        <v>180.42</v>
      </c>
      <c r="K22" s="40">
        <v>180.62</v>
      </c>
      <c r="L22" s="40">
        <v>165.51</v>
      </c>
      <c r="M22" s="40">
        <v>180.23</v>
      </c>
      <c r="N22" s="40">
        <v>148.82</v>
      </c>
      <c r="O22" s="40">
        <v>121.16</v>
      </c>
      <c r="P22" s="40">
        <v>119.36</v>
      </c>
      <c r="Q22" s="40">
        <v>131.01</v>
      </c>
      <c r="R22" s="40">
        <v>135.52000000000001</v>
      </c>
      <c r="S22" s="40">
        <v>156.61000000000001</v>
      </c>
      <c r="T22" s="40">
        <v>152.94</v>
      </c>
    </row>
    <row r="23" spans="1:20" x14ac:dyDescent="0.2">
      <c r="A23" t="s">
        <v>35</v>
      </c>
      <c r="B23">
        <v>1901</v>
      </c>
      <c r="C23">
        <v>16</v>
      </c>
      <c r="D23" s="40">
        <v>193.1</v>
      </c>
      <c r="E23" s="40">
        <v>213.1</v>
      </c>
      <c r="F23" s="40">
        <v>168.5</v>
      </c>
      <c r="G23" s="40">
        <v>200.56</v>
      </c>
      <c r="H23" s="40">
        <v>251.5</v>
      </c>
      <c r="I23" s="40">
        <v>324.85000000000002</v>
      </c>
      <c r="J23" s="40">
        <v>263.2</v>
      </c>
      <c r="K23" s="40">
        <v>297.7</v>
      </c>
      <c r="L23" s="40">
        <v>213.89</v>
      </c>
      <c r="M23" s="40">
        <v>243.94</v>
      </c>
      <c r="N23" s="40">
        <v>179.69</v>
      </c>
      <c r="O23" s="40">
        <v>148.4</v>
      </c>
      <c r="P23" s="40">
        <v>166.7</v>
      </c>
      <c r="Q23" s="40">
        <v>189.2</v>
      </c>
      <c r="R23" s="40">
        <v>196.6</v>
      </c>
      <c r="S23" s="40">
        <v>202.1</v>
      </c>
      <c r="T23" s="40">
        <v>216.0865</v>
      </c>
    </row>
    <row r="24" spans="1:20" x14ac:dyDescent="0.2">
      <c r="A24" t="s">
        <v>35</v>
      </c>
      <c r="B24">
        <v>1902</v>
      </c>
      <c r="C24">
        <v>16</v>
      </c>
      <c r="D24" s="40">
        <v>115.7</v>
      </c>
      <c r="E24" s="40">
        <v>115.6</v>
      </c>
      <c r="F24" s="40">
        <v>90.5</v>
      </c>
      <c r="G24" s="40">
        <v>124.99</v>
      </c>
      <c r="H24" s="40">
        <v>121.5</v>
      </c>
      <c r="I24" s="40">
        <v>161.38999999999999</v>
      </c>
      <c r="J24" s="40">
        <v>117.7</v>
      </c>
      <c r="K24" s="40">
        <v>146.69999999999999</v>
      </c>
      <c r="L24" s="40">
        <v>144.87</v>
      </c>
      <c r="M24" s="40">
        <v>113.24</v>
      </c>
      <c r="N24" s="40">
        <v>131.76</v>
      </c>
      <c r="O24" s="40">
        <v>99.32</v>
      </c>
      <c r="P24" s="40">
        <v>97.6</v>
      </c>
      <c r="Q24" s="40">
        <v>95.2</v>
      </c>
      <c r="R24" s="40">
        <v>105.55</v>
      </c>
      <c r="S24" s="40">
        <v>106.7</v>
      </c>
      <c r="T24" s="40">
        <v>122.9589</v>
      </c>
    </row>
    <row r="25" spans="1:20" x14ac:dyDescent="0.2">
      <c r="A25" t="s">
        <v>35</v>
      </c>
      <c r="B25">
        <v>1903</v>
      </c>
      <c r="C25">
        <v>16</v>
      </c>
      <c r="D25" s="40">
        <v>254</v>
      </c>
      <c r="E25" s="40">
        <v>279.8</v>
      </c>
      <c r="F25" s="40">
        <v>165.7</v>
      </c>
      <c r="G25" s="40">
        <v>311.11</v>
      </c>
      <c r="H25" s="40">
        <v>260.10000000000002</v>
      </c>
      <c r="I25" s="40">
        <v>271.85000000000002</v>
      </c>
      <c r="J25" s="40">
        <v>218.9</v>
      </c>
      <c r="K25" s="40">
        <v>244.3</v>
      </c>
      <c r="L25" s="40">
        <v>247.21</v>
      </c>
      <c r="M25" s="40">
        <v>224.88</v>
      </c>
      <c r="N25" s="40">
        <v>227.51</v>
      </c>
      <c r="O25" s="40">
        <v>226.74</v>
      </c>
      <c r="P25" s="40">
        <v>168.6</v>
      </c>
      <c r="Q25" s="40">
        <v>167.5</v>
      </c>
      <c r="R25" s="40">
        <v>205.5</v>
      </c>
      <c r="S25" s="40">
        <v>219.1</v>
      </c>
      <c r="T25" s="40">
        <v>231.36059999999998</v>
      </c>
    </row>
    <row r="26" spans="1:20" x14ac:dyDescent="0.2">
      <c r="A26" t="s">
        <v>35</v>
      </c>
      <c r="B26">
        <v>1904</v>
      </c>
      <c r="C26">
        <v>16</v>
      </c>
      <c r="D26" s="40">
        <v>177</v>
      </c>
      <c r="E26" s="40">
        <v>150.6</v>
      </c>
      <c r="F26" s="40">
        <v>115.9</v>
      </c>
      <c r="G26" s="40">
        <v>195.31</v>
      </c>
      <c r="H26" s="40">
        <v>173.3</v>
      </c>
      <c r="I26" s="40">
        <v>176.9</v>
      </c>
      <c r="J26" s="40">
        <v>180.4</v>
      </c>
      <c r="K26" s="40">
        <v>177.8</v>
      </c>
      <c r="L26" s="40">
        <v>200.52</v>
      </c>
      <c r="M26" s="40">
        <v>183.07</v>
      </c>
      <c r="N26" s="40">
        <v>217.71</v>
      </c>
      <c r="O26" s="40">
        <v>157.44</v>
      </c>
      <c r="P26" s="40">
        <v>129.19999999999999</v>
      </c>
      <c r="Q26" s="40">
        <v>141</v>
      </c>
      <c r="R26" s="40">
        <v>181.94</v>
      </c>
      <c r="S26" s="40">
        <v>192.5</v>
      </c>
      <c r="T26" s="40">
        <v>181.97409999999999</v>
      </c>
    </row>
    <row r="27" spans="1:20" x14ac:dyDescent="0.2">
      <c r="A27" t="s">
        <v>35</v>
      </c>
      <c r="B27">
        <v>1905</v>
      </c>
      <c r="C27">
        <v>16</v>
      </c>
      <c r="D27" s="40">
        <v>228.1</v>
      </c>
      <c r="E27" s="40">
        <v>278.10000000000002</v>
      </c>
      <c r="F27" s="40">
        <v>204.9</v>
      </c>
      <c r="G27" s="40">
        <v>233.5</v>
      </c>
      <c r="H27" s="40">
        <v>250.6</v>
      </c>
      <c r="I27" s="40">
        <v>275.97000000000003</v>
      </c>
      <c r="J27" s="40">
        <v>223.2</v>
      </c>
      <c r="K27" s="40">
        <v>244.4</v>
      </c>
      <c r="L27" s="40">
        <v>264.05</v>
      </c>
      <c r="M27" s="40">
        <v>218.9</v>
      </c>
      <c r="N27" s="40">
        <v>247.76</v>
      </c>
      <c r="O27" s="40">
        <v>180.61</v>
      </c>
      <c r="P27" s="40">
        <v>187.4</v>
      </c>
      <c r="Q27" s="40">
        <v>208.4</v>
      </c>
      <c r="R27" s="40">
        <v>249.19</v>
      </c>
      <c r="S27" s="40">
        <v>244.9</v>
      </c>
      <c r="T27" s="40">
        <v>237.1756</v>
      </c>
    </row>
    <row r="28" spans="1:20" x14ac:dyDescent="0.2">
      <c r="A28" t="s">
        <v>35</v>
      </c>
      <c r="B28">
        <v>1906</v>
      </c>
      <c r="C28">
        <v>16</v>
      </c>
      <c r="D28" s="40">
        <v>137.1</v>
      </c>
      <c r="E28" s="40">
        <v>142.5</v>
      </c>
      <c r="F28" s="40">
        <v>139.5</v>
      </c>
      <c r="G28" s="40">
        <v>156.80000000000001</v>
      </c>
      <c r="H28" s="40">
        <v>160</v>
      </c>
      <c r="I28" s="40">
        <v>168.96</v>
      </c>
      <c r="J28" s="40">
        <v>132.69999999999999</v>
      </c>
      <c r="K28" s="40">
        <v>142.5</v>
      </c>
      <c r="L28" s="40">
        <v>130.99</v>
      </c>
      <c r="M28" s="40">
        <v>138.74</v>
      </c>
      <c r="N28" s="40">
        <v>155.47</v>
      </c>
      <c r="O28" s="40">
        <v>143.63</v>
      </c>
      <c r="P28" s="40">
        <v>143.80000000000001</v>
      </c>
      <c r="Q28" s="40">
        <v>150.9</v>
      </c>
      <c r="R28" s="40">
        <v>190.88</v>
      </c>
      <c r="S28" s="40">
        <v>161.4</v>
      </c>
      <c r="T28" s="40">
        <v>152.7561</v>
      </c>
    </row>
    <row r="29" spans="1:20" x14ac:dyDescent="0.2">
      <c r="A29" t="s">
        <v>35</v>
      </c>
      <c r="B29">
        <v>1907</v>
      </c>
      <c r="C29">
        <v>16</v>
      </c>
      <c r="D29" s="40">
        <v>54.8</v>
      </c>
      <c r="E29" s="40">
        <v>75.099999999999994</v>
      </c>
      <c r="F29" s="40">
        <v>93.1</v>
      </c>
      <c r="G29" s="40">
        <v>81.62</v>
      </c>
      <c r="H29" s="40">
        <v>85.8</v>
      </c>
      <c r="I29" s="40">
        <v>135.1</v>
      </c>
      <c r="J29" s="40">
        <v>144.1</v>
      </c>
      <c r="K29" s="40">
        <v>157.6</v>
      </c>
      <c r="L29" s="40">
        <v>129.25</v>
      </c>
      <c r="M29" s="40">
        <v>133.61000000000001</v>
      </c>
      <c r="N29" s="40">
        <v>118.52</v>
      </c>
      <c r="O29" s="40">
        <v>46.39</v>
      </c>
      <c r="P29" s="40">
        <v>81.900000000000006</v>
      </c>
      <c r="Q29" s="40">
        <v>82.4</v>
      </c>
      <c r="R29" s="40">
        <v>107.39</v>
      </c>
      <c r="S29" s="40">
        <v>106.6</v>
      </c>
      <c r="T29" s="40">
        <v>106.79349999999999</v>
      </c>
    </row>
    <row r="30" spans="1:20" x14ac:dyDescent="0.2">
      <c r="A30" t="s">
        <v>35</v>
      </c>
      <c r="B30">
        <v>1908</v>
      </c>
      <c r="C30">
        <v>16</v>
      </c>
      <c r="D30" s="40">
        <v>68.400000000000006</v>
      </c>
      <c r="E30" s="40">
        <v>69.900000000000006</v>
      </c>
      <c r="F30" s="40">
        <v>38.9</v>
      </c>
      <c r="G30" s="40">
        <v>94.08</v>
      </c>
      <c r="H30" s="40">
        <v>75</v>
      </c>
      <c r="I30" s="40">
        <v>108.98</v>
      </c>
      <c r="J30" s="40">
        <v>93.6</v>
      </c>
      <c r="K30" s="40">
        <v>116.7</v>
      </c>
      <c r="L30" s="40">
        <v>154.83000000000001</v>
      </c>
      <c r="M30" s="40">
        <v>91.02</v>
      </c>
      <c r="N30" s="40">
        <v>126.61</v>
      </c>
      <c r="O30" s="40">
        <v>59.7</v>
      </c>
      <c r="P30" s="40">
        <v>46.2</v>
      </c>
      <c r="Q30" s="40">
        <v>46.9</v>
      </c>
      <c r="R30" s="40">
        <v>82.26</v>
      </c>
      <c r="S30" s="40">
        <v>72.900000000000006</v>
      </c>
      <c r="T30" s="40">
        <v>95.068000000000012</v>
      </c>
    </row>
    <row r="31" spans="1:20" x14ac:dyDescent="0.2">
      <c r="A31" t="s">
        <v>35</v>
      </c>
      <c r="B31">
        <v>1909</v>
      </c>
      <c r="C31">
        <v>16</v>
      </c>
      <c r="D31" s="40">
        <v>193.1</v>
      </c>
      <c r="E31" s="40">
        <v>218.6</v>
      </c>
      <c r="F31" s="40">
        <v>149.5</v>
      </c>
      <c r="G31" s="40">
        <v>225.85</v>
      </c>
      <c r="H31" s="40">
        <v>233.8</v>
      </c>
      <c r="I31" s="40">
        <v>220.72</v>
      </c>
      <c r="J31" s="40">
        <v>204.8</v>
      </c>
      <c r="K31" s="40">
        <v>233.4</v>
      </c>
      <c r="L31" s="40">
        <v>230.65</v>
      </c>
      <c r="M31" s="40">
        <v>210.83</v>
      </c>
      <c r="N31" s="40">
        <v>184.3</v>
      </c>
      <c r="O31" s="40">
        <v>154.79</v>
      </c>
      <c r="P31" s="40">
        <v>149.80000000000001</v>
      </c>
      <c r="Q31" s="40">
        <v>166.7</v>
      </c>
      <c r="R31" s="40">
        <v>180.35</v>
      </c>
      <c r="S31" s="40">
        <v>238.5</v>
      </c>
      <c r="T31" s="40">
        <v>200.38650000000001</v>
      </c>
    </row>
    <row r="32" spans="1:20" x14ac:dyDescent="0.2">
      <c r="A32" t="s">
        <v>35</v>
      </c>
      <c r="B32">
        <v>1910</v>
      </c>
      <c r="C32">
        <v>16</v>
      </c>
      <c r="D32" s="40">
        <v>109.9</v>
      </c>
      <c r="E32" s="40">
        <v>159.9</v>
      </c>
      <c r="F32" s="40">
        <v>120.6</v>
      </c>
      <c r="G32" s="40">
        <v>168.82</v>
      </c>
      <c r="H32" s="40">
        <v>139.9</v>
      </c>
      <c r="I32" s="40">
        <v>200.38</v>
      </c>
      <c r="J32" s="40">
        <v>232</v>
      </c>
      <c r="K32" s="40">
        <v>262.10000000000002</v>
      </c>
      <c r="L32" s="40">
        <v>243.47</v>
      </c>
      <c r="M32" s="40">
        <v>177.32</v>
      </c>
      <c r="N32" s="40">
        <v>239.1</v>
      </c>
      <c r="O32" s="40">
        <v>115.47</v>
      </c>
      <c r="P32" s="40">
        <v>125.8</v>
      </c>
      <c r="Q32" s="40">
        <v>132.69999999999999</v>
      </c>
      <c r="R32" s="40">
        <v>196.01</v>
      </c>
      <c r="S32" s="40">
        <v>153</v>
      </c>
      <c r="T32" s="40">
        <v>185.79950000000002</v>
      </c>
    </row>
    <row r="33" spans="1:22" x14ac:dyDescent="0.2">
      <c r="A33" t="s">
        <v>35</v>
      </c>
      <c r="B33">
        <v>1911</v>
      </c>
      <c r="C33">
        <v>16</v>
      </c>
      <c r="D33" s="40">
        <v>180.4</v>
      </c>
      <c r="E33" s="40">
        <v>176.3</v>
      </c>
      <c r="F33" s="40">
        <v>88</v>
      </c>
      <c r="G33" s="40">
        <v>228.25</v>
      </c>
      <c r="H33" s="40">
        <v>156.6</v>
      </c>
      <c r="I33" s="40">
        <v>166.94</v>
      </c>
      <c r="J33" s="40">
        <v>168.6</v>
      </c>
      <c r="K33" s="40">
        <v>218.1</v>
      </c>
      <c r="L33" s="40">
        <v>195.05</v>
      </c>
      <c r="M33" s="40">
        <v>133.76</v>
      </c>
      <c r="N33" s="40">
        <v>148.57</v>
      </c>
      <c r="O33" s="40">
        <v>108.14</v>
      </c>
      <c r="P33" s="40">
        <v>88.8</v>
      </c>
      <c r="Q33" s="40">
        <v>81.2</v>
      </c>
      <c r="R33" s="40">
        <v>107.53</v>
      </c>
      <c r="S33" s="40">
        <v>100.7</v>
      </c>
      <c r="T33" s="40">
        <v>144.61090000000002</v>
      </c>
    </row>
    <row r="34" spans="1:22" x14ac:dyDescent="0.2">
      <c r="A34" t="s">
        <v>35</v>
      </c>
      <c r="B34">
        <v>1912</v>
      </c>
      <c r="C34">
        <v>16</v>
      </c>
      <c r="D34" s="40">
        <v>218.4</v>
      </c>
      <c r="E34" s="40">
        <v>197.5</v>
      </c>
      <c r="F34" s="40">
        <v>111.7</v>
      </c>
      <c r="G34" s="40">
        <v>217.14</v>
      </c>
      <c r="H34" s="40">
        <v>205.5</v>
      </c>
      <c r="I34" s="40">
        <v>256.05</v>
      </c>
      <c r="J34" s="40">
        <v>197.5</v>
      </c>
      <c r="K34" s="40">
        <v>221</v>
      </c>
      <c r="L34" s="40">
        <v>233.46</v>
      </c>
      <c r="M34" s="40">
        <v>237.14</v>
      </c>
      <c r="N34" s="40">
        <v>232.62</v>
      </c>
      <c r="O34" s="40">
        <v>140.85</v>
      </c>
      <c r="P34" s="40">
        <v>126.5</v>
      </c>
      <c r="Q34" s="40">
        <v>127.2</v>
      </c>
      <c r="R34" s="40">
        <v>181.68</v>
      </c>
      <c r="S34" s="40">
        <v>180.8</v>
      </c>
      <c r="T34" s="40">
        <v>202.96559999999999</v>
      </c>
    </row>
    <row r="35" spans="1:22" x14ac:dyDescent="0.2">
      <c r="A35" t="s">
        <v>35</v>
      </c>
      <c r="B35">
        <v>1913</v>
      </c>
      <c r="C35">
        <v>16</v>
      </c>
      <c r="D35" s="40">
        <v>114.6</v>
      </c>
      <c r="E35" s="40">
        <v>124.9</v>
      </c>
      <c r="F35" s="40">
        <v>94.4</v>
      </c>
      <c r="G35" s="40">
        <v>151.91999999999999</v>
      </c>
      <c r="H35" s="40">
        <v>143.80000000000001</v>
      </c>
      <c r="I35" s="40">
        <v>204.54</v>
      </c>
      <c r="J35" s="40">
        <v>230.8</v>
      </c>
      <c r="K35" s="40">
        <v>275.2</v>
      </c>
      <c r="L35" s="40">
        <v>243.86</v>
      </c>
      <c r="M35" s="40">
        <v>198.11</v>
      </c>
      <c r="N35" s="40">
        <v>221.35</v>
      </c>
      <c r="O35" s="40">
        <v>146.38999999999999</v>
      </c>
      <c r="P35" s="40">
        <v>104.7</v>
      </c>
      <c r="Q35" s="40">
        <v>107.4</v>
      </c>
      <c r="R35" s="40">
        <v>131.52000000000001</v>
      </c>
      <c r="S35" s="40">
        <v>132.69999999999999</v>
      </c>
      <c r="T35" s="40">
        <v>178.18009999999998</v>
      </c>
    </row>
    <row r="36" spans="1:22" x14ac:dyDescent="0.2">
      <c r="A36" t="s">
        <v>35</v>
      </c>
      <c r="B36">
        <v>1914</v>
      </c>
      <c r="C36">
        <v>16</v>
      </c>
      <c r="D36" s="40">
        <v>223.4</v>
      </c>
      <c r="E36" s="40">
        <v>195.7</v>
      </c>
      <c r="F36" s="40">
        <v>132.30000000000001</v>
      </c>
      <c r="G36" s="40">
        <v>225.92</v>
      </c>
      <c r="H36" s="40">
        <v>195.4</v>
      </c>
      <c r="I36" s="40">
        <v>201.28</v>
      </c>
      <c r="J36" s="40">
        <v>174.6</v>
      </c>
      <c r="K36" s="40">
        <v>200.3</v>
      </c>
      <c r="L36" s="40">
        <v>212.48</v>
      </c>
      <c r="M36" s="40">
        <v>173.18</v>
      </c>
      <c r="N36" s="40">
        <v>188</v>
      </c>
      <c r="O36" s="40">
        <v>168.91</v>
      </c>
      <c r="P36" s="40">
        <v>134.9</v>
      </c>
      <c r="Q36" s="40">
        <v>140.1</v>
      </c>
      <c r="R36" s="40">
        <v>168.87</v>
      </c>
      <c r="S36" s="40">
        <v>163.80000000000001</v>
      </c>
      <c r="T36" s="40">
        <v>182.50230000000002</v>
      </c>
    </row>
    <row r="37" spans="1:22" x14ac:dyDescent="0.2">
      <c r="A37" t="s">
        <v>35</v>
      </c>
      <c r="B37">
        <v>1915</v>
      </c>
      <c r="C37">
        <v>16</v>
      </c>
      <c r="D37" s="40">
        <v>90.3</v>
      </c>
      <c r="E37" s="40">
        <v>98.4</v>
      </c>
      <c r="F37" s="40">
        <v>127.1</v>
      </c>
      <c r="G37" s="40">
        <v>113.19</v>
      </c>
      <c r="H37" s="40">
        <v>103.6</v>
      </c>
      <c r="I37" s="40">
        <v>129.30000000000001</v>
      </c>
      <c r="J37" s="40">
        <v>112.2</v>
      </c>
      <c r="K37" s="40">
        <v>139.30000000000001</v>
      </c>
      <c r="L37" s="40">
        <v>172.8</v>
      </c>
      <c r="M37" s="40">
        <v>104.41</v>
      </c>
      <c r="N37" s="40">
        <v>174.41</v>
      </c>
      <c r="O37" s="40">
        <v>84.77</v>
      </c>
      <c r="P37" s="40">
        <v>141.30000000000001</v>
      </c>
      <c r="Q37" s="40">
        <v>105.8</v>
      </c>
      <c r="R37" s="40">
        <v>253.25</v>
      </c>
      <c r="S37" s="40">
        <v>127.5</v>
      </c>
      <c r="T37" s="40">
        <v>139.37539999999998</v>
      </c>
    </row>
    <row r="38" spans="1:22" x14ac:dyDescent="0.2">
      <c r="A38" t="s">
        <v>35</v>
      </c>
      <c r="B38">
        <v>1916</v>
      </c>
      <c r="C38">
        <v>16</v>
      </c>
      <c r="D38" s="40">
        <v>220.6</v>
      </c>
      <c r="E38" s="40">
        <v>186</v>
      </c>
      <c r="F38" s="40">
        <v>103.2</v>
      </c>
      <c r="G38" s="40">
        <v>195.56</v>
      </c>
      <c r="H38" s="40">
        <v>161.4</v>
      </c>
      <c r="I38" s="40">
        <v>171.33</v>
      </c>
      <c r="J38" s="40">
        <v>182.4</v>
      </c>
      <c r="K38" s="40">
        <v>262.7</v>
      </c>
      <c r="L38" s="40">
        <v>223.44</v>
      </c>
      <c r="M38" s="40">
        <v>171.25</v>
      </c>
      <c r="N38" s="40">
        <v>199.82</v>
      </c>
      <c r="O38" s="40">
        <v>138.69</v>
      </c>
      <c r="P38" s="40">
        <v>110.5</v>
      </c>
      <c r="Q38" s="40">
        <v>102.5</v>
      </c>
      <c r="R38" s="40">
        <v>136.88</v>
      </c>
      <c r="S38" s="40">
        <v>148.30000000000001</v>
      </c>
      <c r="T38" s="40">
        <v>169.5941</v>
      </c>
    </row>
    <row r="39" spans="1:22" x14ac:dyDescent="0.2">
      <c r="A39" t="s">
        <v>35</v>
      </c>
      <c r="B39">
        <v>1917</v>
      </c>
      <c r="C39">
        <v>16</v>
      </c>
      <c r="D39" s="40">
        <v>213.8</v>
      </c>
      <c r="E39" s="40">
        <v>168.3</v>
      </c>
      <c r="F39" s="40">
        <v>142.9</v>
      </c>
      <c r="G39" s="40">
        <v>266.16000000000003</v>
      </c>
      <c r="H39" s="40">
        <v>186.6</v>
      </c>
      <c r="I39" s="40">
        <v>220.91</v>
      </c>
      <c r="J39" s="40">
        <v>200.8</v>
      </c>
      <c r="K39" s="40">
        <v>227.8</v>
      </c>
      <c r="L39" s="40">
        <v>241.73</v>
      </c>
      <c r="M39" s="40">
        <v>184.06</v>
      </c>
      <c r="N39" s="40">
        <v>208.07</v>
      </c>
      <c r="O39" s="40">
        <v>176.08</v>
      </c>
      <c r="P39" s="40">
        <v>132.9</v>
      </c>
      <c r="Q39" s="40">
        <v>103.7</v>
      </c>
      <c r="R39" s="40">
        <v>118.77</v>
      </c>
      <c r="S39" s="40">
        <v>139.69999999999999</v>
      </c>
      <c r="T39" s="40">
        <v>188.92520000000002</v>
      </c>
    </row>
    <row r="40" spans="1:22" x14ac:dyDescent="0.2">
      <c r="A40" t="s">
        <v>35</v>
      </c>
      <c r="B40">
        <v>1918</v>
      </c>
      <c r="C40">
        <v>16</v>
      </c>
      <c r="D40" s="40">
        <v>148.19999999999999</v>
      </c>
      <c r="E40" s="40">
        <v>145.30000000000001</v>
      </c>
      <c r="F40" s="40">
        <v>108.2</v>
      </c>
      <c r="G40" s="40">
        <v>205.97</v>
      </c>
      <c r="H40" s="40">
        <v>158.9</v>
      </c>
      <c r="I40" s="40">
        <v>205.89</v>
      </c>
      <c r="J40" s="40">
        <v>189.8</v>
      </c>
      <c r="K40" s="40">
        <v>232.9</v>
      </c>
      <c r="L40" s="40">
        <v>226.26</v>
      </c>
      <c r="M40" s="40">
        <v>173.3</v>
      </c>
      <c r="N40" s="40">
        <v>150.74</v>
      </c>
      <c r="O40" s="40">
        <v>123.8</v>
      </c>
      <c r="P40" s="40">
        <v>97.1</v>
      </c>
      <c r="Q40" s="40">
        <v>116.6</v>
      </c>
      <c r="R40" s="40">
        <v>132.68</v>
      </c>
      <c r="S40" s="40">
        <v>154.69999999999999</v>
      </c>
      <c r="T40" s="40">
        <v>162.34569999999999</v>
      </c>
    </row>
    <row r="41" spans="1:22" x14ac:dyDescent="0.2">
      <c r="A41" t="s">
        <v>35</v>
      </c>
      <c r="B41">
        <v>1919</v>
      </c>
      <c r="C41">
        <v>16</v>
      </c>
      <c r="D41" s="40">
        <v>163.1</v>
      </c>
      <c r="E41" s="40">
        <v>155.69999999999999</v>
      </c>
      <c r="F41" s="40">
        <v>161</v>
      </c>
      <c r="G41" s="40">
        <v>180.2</v>
      </c>
      <c r="H41" s="40">
        <v>159.6</v>
      </c>
      <c r="I41" s="40">
        <v>189.22</v>
      </c>
      <c r="J41" s="40">
        <v>189.4</v>
      </c>
      <c r="K41" s="40">
        <v>225.1</v>
      </c>
      <c r="L41" s="40">
        <v>235.7</v>
      </c>
      <c r="M41" s="40">
        <v>171.58</v>
      </c>
      <c r="N41" s="40">
        <v>212.97</v>
      </c>
      <c r="O41" s="40">
        <v>150.82</v>
      </c>
      <c r="P41" s="40">
        <v>170</v>
      </c>
      <c r="Q41" s="40">
        <v>158.1</v>
      </c>
      <c r="R41" s="40">
        <v>256.08999999999997</v>
      </c>
      <c r="S41" s="40">
        <v>173.3</v>
      </c>
      <c r="T41" s="40">
        <v>190.47899999999998</v>
      </c>
      <c r="U41" s="39"/>
      <c r="V41" s="39"/>
    </row>
    <row r="42" spans="1:22" x14ac:dyDescent="0.2">
      <c r="A42" t="s">
        <v>35</v>
      </c>
      <c r="B42">
        <v>1920</v>
      </c>
      <c r="C42">
        <v>16</v>
      </c>
      <c r="D42" s="40">
        <v>67.099999999999994</v>
      </c>
      <c r="E42" s="40">
        <v>88.2</v>
      </c>
      <c r="F42" s="40">
        <v>54.2</v>
      </c>
      <c r="G42" s="40">
        <v>95.42</v>
      </c>
      <c r="H42" s="40">
        <v>79.599999999999994</v>
      </c>
      <c r="I42" s="40">
        <v>110.15</v>
      </c>
      <c r="J42" s="40">
        <v>132.5</v>
      </c>
      <c r="K42" s="40">
        <v>156.30000000000001</v>
      </c>
      <c r="L42" s="40">
        <v>160.75</v>
      </c>
      <c r="M42" s="40">
        <v>104.86</v>
      </c>
      <c r="N42" s="40">
        <v>124.14</v>
      </c>
      <c r="O42" s="40">
        <v>59.87</v>
      </c>
      <c r="P42" s="40">
        <v>52.8</v>
      </c>
      <c r="Q42" s="40">
        <v>56</v>
      </c>
      <c r="R42" s="40">
        <v>69.599999999999994</v>
      </c>
      <c r="S42" s="40">
        <v>98.3</v>
      </c>
      <c r="T42" s="40">
        <v>100.98440000000001</v>
      </c>
      <c r="U42" s="39"/>
      <c r="V42" s="39"/>
    </row>
    <row r="43" spans="1:22" x14ac:dyDescent="0.2">
      <c r="A43" t="s">
        <v>35</v>
      </c>
      <c r="B43">
        <v>1921</v>
      </c>
      <c r="C43">
        <v>16</v>
      </c>
      <c r="D43" s="40">
        <v>135.9</v>
      </c>
      <c r="E43" s="40">
        <v>101.7</v>
      </c>
      <c r="F43" s="40">
        <v>125.4</v>
      </c>
      <c r="G43" s="40">
        <v>157.06</v>
      </c>
      <c r="H43" s="40">
        <v>117.2</v>
      </c>
      <c r="I43" s="40">
        <v>114.33</v>
      </c>
      <c r="J43" s="40">
        <v>77.900000000000006</v>
      </c>
      <c r="K43" s="40">
        <v>94.1</v>
      </c>
      <c r="L43" s="40">
        <v>126.18</v>
      </c>
      <c r="M43" s="40">
        <v>87.65</v>
      </c>
      <c r="N43" s="40">
        <v>133.28</v>
      </c>
      <c r="O43" s="40">
        <v>127.3</v>
      </c>
      <c r="P43" s="40">
        <v>111.4</v>
      </c>
      <c r="Q43" s="40">
        <v>98.3</v>
      </c>
      <c r="R43" s="40">
        <v>132.38</v>
      </c>
      <c r="S43" s="40">
        <v>94.5</v>
      </c>
      <c r="T43" s="40">
        <v>117.91929999999999</v>
      </c>
      <c r="U43" s="39"/>
      <c r="V43" s="39"/>
    </row>
    <row r="44" spans="1:22" x14ac:dyDescent="0.2">
      <c r="A44" t="s">
        <v>35</v>
      </c>
      <c r="B44">
        <v>1922</v>
      </c>
      <c r="C44">
        <v>16</v>
      </c>
      <c r="D44" s="40">
        <v>133.4</v>
      </c>
      <c r="E44" s="40">
        <v>150.30000000000001</v>
      </c>
      <c r="F44" s="40">
        <v>136.19999999999999</v>
      </c>
      <c r="G44" s="40">
        <v>150.49</v>
      </c>
      <c r="H44" s="40">
        <v>193.2</v>
      </c>
      <c r="I44" s="40">
        <v>252.22</v>
      </c>
      <c r="J44" s="40">
        <v>248.6</v>
      </c>
      <c r="K44" s="40">
        <v>242.9</v>
      </c>
      <c r="L44" s="40">
        <v>317.92</v>
      </c>
      <c r="M44" s="40">
        <v>244.21</v>
      </c>
      <c r="N44" s="40">
        <v>302.07</v>
      </c>
      <c r="O44" s="40">
        <v>157.16999999999999</v>
      </c>
      <c r="P44" s="40">
        <v>145.80000000000001</v>
      </c>
      <c r="Q44" s="40">
        <v>168.6</v>
      </c>
      <c r="R44" s="40">
        <v>258.5</v>
      </c>
      <c r="S44" s="40">
        <v>228</v>
      </c>
      <c r="T44" s="40">
        <v>235.03620000000001</v>
      </c>
      <c r="U44" s="39"/>
      <c r="V44" s="39"/>
    </row>
    <row r="45" spans="1:22" x14ac:dyDescent="0.2">
      <c r="A45" t="s">
        <v>35</v>
      </c>
      <c r="B45">
        <v>1923</v>
      </c>
      <c r="C45">
        <v>16</v>
      </c>
      <c r="D45" s="40">
        <v>185</v>
      </c>
      <c r="E45" s="40">
        <v>169.7</v>
      </c>
      <c r="F45" s="40">
        <v>110.8</v>
      </c>
      <c r="G45" s="40">
        <v>256.88</v>
      </c>
      <c r="H45" s="40">
        <v>199.8</v>
      </c>
      <c r="I45" s="40">
        <v>265.11</v>
      </c>
      <c r="J45" s="40">
        <v>308.5</v>
      </c>
      <c r="K45" s="40">
        <v>381.9</v>
      </c>
      <c r="L45" s="40">
        <v>322.41000000000003</v>
      </c>
      <c r="M45" s="40">
        <v>302.68</v>
      </c>
      <c r="N45" s="40">
        <v>262.17</v>
      </c>
      <c r="O45" s="40">
        <v>156.16</v>
      </c>
      <c r="P45" s="40">
        <v>125.9</v>
      </c>
      <c r="Q45" s="40">
        <v>147</v>
      </c>
      <c r="R45" s="40">
        <v>200.55</v>
      </c>
      <c r="S45" s="40">
        <v>215.7</v>
      </c>
      <c r="T45" s="40">
        <v>235.26690000000002</v>
      </c>
    </row>
    <row r="46" spans="1:22" x14ac:dyDescent="0.2">
      <c r="A46" t="s">
        <v>35</v>
      </c>
      <c r="B46">
        <v>1924</v>
      </c>
      <c r="C46">
        <v>16</v>
      </c>
      <c r="D46" s="40">
        <v>145.6</v>
      </c>
      <c r="E46" s="40">
        <v>149.6</v>
      </c>
      <c r="F46" s="40">
        <v>103.1</v>
      </c>
      <c r="G46" s="40">
        <v>167.92</v>
      </c>
      <c r="H46" s="40">
        <v>159.4</v>
      </c>
      <c r="I46" s="40">
        <v>208.88</v>
      </c>
      <c r="J46" s="40">
        <v>219.5</v>
      </c>
      <c r="K46" s="40">
        <v>289.39999999999998</v>
      </c>
      <c r="L46" s="40">
        <v>223.29</v>
      </c>
      <c r="M46" s="40">
        <v>212.01</v>
      </c>
      <c r="N46" s="40">
        <v>185.51</v>
      </c>
      <c r="O46" s="40">
        <v>112.09</v>
      </c>
      <c r="P46" s="40">
        <v>113.2</v>
      </c>
      <c r="Q46" s="40">
        <v>112.2</v>
      </c>
      <c r="R46" s="40">
        <v>170.16</v>
      </c>
      <c r="S46" s="40">
        <v>186.8</v>
      </c>
      <c r="T46" s="40">
        <v>175.68609999999998</v>
      </c>
    </row>
    <row r="47" spans="1:22" x14ac:dyDescent="0.2">
      <c r="A47" t="s">
        <v>35</v>
      </c>
      <c r="B47">
        <v>1925</v>
      </c>
      <c r="C47">
        <v>16</v>
      </c>
      <c r="D47" s="40">
        <v>251.9</v>
      </c>
      <c r="E47" s="40">
        <v>218.4</v>
      </c>
      <c r="F47" s="40">
        <v>167.3</v>
      </c>
      <c r="G47" s="40">
        <v>248.65</v>
      </c>
      <c r="H47" s="40">
        <v>206.6</v>
      </c>
      <c r="I47" s="40">
        <v>263.48</v>
      </c>
      <c r="J47" s="40">
        <v>210.1</v>
      </c>
      <c r="K47" s="40">
        <v>251.6</v>
      </c>
      <c r="L47" s="40">
        <v>210.91</v>
      </c>
      <c r="M47" s="40">
        <v>226.92</v>
      </c>
      <c r="N47" s="40">
        <v>190.97</v>
      </c>
      <c r="O47" s="40">
        <v>194.26</v>
      </c>
      <c r="P47" s="40">
        <v>158.4</v>
      </c>
      <c r="Q47" s="40">
        <v>139.30000000000001</v>
      </c>
      <c r="R47" s="40">
        <v>168.33</v>
      </c>
      <c r="S47" s="40">
        <v>194.3</v>
      </c>
      <c r="T47" s="40">
        <v>201.95099999999999</v>
      </c>
    </row>
    <row r="48" spans="1:22" x14ac:dyDescent="0.2">
      <c r="A48" t="s">
        <v>35</v>
      </c>
      <c r="B48">
        <v>1926</v>
      </c>
      <c r="C48">
        <v>16</v>
      </c>
      <c r="D48" s="40">
        <v>216.6</v>
      </c>
      <c r="E48" s="40">
        <v>221.6</v>
      </c>
      <c r="F48" s="40">
        <v>187.5</v>
      </c>
      <c r="G48" s="40">
        <v>246.52</v>
      </c>
      <c r="H48" s="40">
        <v>246.5</v>
      </c>
      <c r="I48" s="40">
        <v>297.61</v>
      </c>
      <c r="J48" s="40">
        <v>222.2</v>
      </c>
      <c r="K48" s="40">
        <v>253.9</v>
      </c>
      <c r="L48" s="40">
        <v>199.27</v>
      </c>
      <c r="M48" s="40">
        <v>200.92</v>
      </c>
      <c r="N48" s="40">
        <v>164.98</v>
      </c>
      <c r="O48" s="40">
        <v>221.19</v>
      </c>
      <c r="P48" s="40">
        <v>189.3</v>
      </c>
      <c r="Q48" s="40">
        <v>187.4</v>
      </c>
      <c r="R48" s="40">
        <v>176.81</v>
      </c>
      <c r="S48" s="40">
        <v>157.4</v>
      </c>
      <c r="T48" s="40">
        <v>208.98229999999998</v>
      </c>
    </row>
    <row r="49" spans="1:22" x14ac:dyDescent="0.2">
      <c r="A49" t="s">
        <v>35</v>
      </c>
      <c r="B49">
        <v>1927</v>
      </c>
      <c r="C49">
        <v>16</v>
      </c>
      <c r="D49" s="40">
        <v>204.6</v>
      </c>
      <c r="E49" s="40">
        <v>184.6</v>
      </c>
      <c r="F49" s="40">
        <v>91.8</v>
      </c>
      <c r="G49" s="40">
        <v>231.32</v>
      </c>
      <c r="H49" s="40">
        <v>168.1</v>
      </c>
      <c r="I49" s="40">
        <v>187.26</v>
      </c>
      <c r="J49" s="40">
        <v>198.3</v>
      </c>
      <c r="K49" s="40">
        <v>240.5</v>
      </c>
      <c r="L49" s="40">
        <v>278.83</v>
      </c>
      <c r="M49" s="40">
        <v>182.23</v>
      </c>
      <c r="N49" s="40">
        <v>244.06</v>
      </c>
      <c r="O49" s="40">
        <v>135.99</v>
      </c>
      <c r="P49" s="40">
        <v>98.7</v>
      </c>
      <c r="Q49" s="40">
        <v>100.7</v>
      </c>
      <c r="R49" s="40">
        <v>152.25</v>
      </c>
      <c r="S49" s="40">
        <v>140.19999999999999</v>
      </c>
      <c r="T49" s="40">
        <v>188.27930000000001</v>
      </c>
    </row>
    <row r="50" spans="1:22" x14ac:dyDescent="0.2">
      <c r="A50" t="s">
        <v>35</v>
      </c>
      <c r="B50">
        <v>1928</v>
      </c>
      <c r="C50">
        <v>16</v>
      </c>
      <c r="D50" s="40">
        <v>238.5</v>
      </c>
      <c r="E50" s="40">
        <v>231.1</v>
      </c>
      <c r="F50" s="40">
        <v>126.7</v>
      </c>
      <c r="G50" s="40">
        <v>248.77</v>
      </c>
      <c r="H50" s="40">
        <v>228.7</v>
      </c>
      <c r="I50" s="40">
        <v>252.99</v>
      </c>
      <c r="J50" s="40">
        <v>221.7</v>
      </c>
      <c r="K50" s="40">
        <v>284.39999999999998</v>
      </c>
      <c r="L50" s="40">
        <v>228.35</v>
      </c>
      <c r="M50" s="40">
        <v>229.43</v>
      </c>
      <c r="N50" s="40">
        <v>193.02</v>
      </c>
      <c r="O50" s="40">
        <v>188.51</v>
      </c>
      <c r="P50" s="40">
        <v>144.19999999999999</v>
      </c>
      <c r="Q50" s="40">
        <v>169.9</v>
      </c>
      <c r="R50" s="40">
        <v>178.05</v>
      </c>
      <c r="S50" s="40">
        <v>183.8</v>
      </c>
      <c r="T50" s="40">
        <v>207.45869999999999</v>
      </c>
    </row>
    <row r="51" spans="1:22" x14ac:dyDescent="0.2">
      <c r="A51" t="s">
        <v>35</v>
      </c>
      <c r="B51">
        <v>1929</v>
      </c>
      <c r="C51">
        <v>16</v>
      </c>
      <c r="D51" s="40">
        <v>187.7</v>
      </c>
      <c r="E51" s="40">
        <v>160.30000000000001</v>
      </c>
      <c r="F51" s="40">
        <v>123.8</v>
      </c>
      <c r="G51" s="40">
        <v>187.44</v>
      </c>
      <c r="H51" s="40">
        <v>168.5</v>
      </c>
      <c r="I51" s="40">
        <v>222.33</v>
      </c>
      <c r="J51" s="40">
        <v>181.8</v>
      </c>
      <c r="K51" s="40">
        <v>183.9</v>
      </c>
      <c r="L51" s="40">
        <v>163.34</v>
      </c>
      <c r="M51" s="40">
        <v>171.47</v>
      </c>
      <c r="N51" s="40">
        <v>151.38</v>
      </c>
      <c r="O51" s="40">
        <v>143.57</v>
      </c>
      <c r="P51" s="40">
        <v>118.2</v>
      </c>
      <c r="Q51" s="40">
        <v>111.6</v>
      </c>
      <c r="R51" s="40">
        <v>138.03</v>
      </c>
      <c r="S51" s="40">
        <v>144.1</v>
      </c>
      <c r="T51" s="40">
        <v>160.01490000000001</v>
      </c>
    </row>
    <row r="52" spans="1:22" x14ac:dyDescent="0.2">
      <c r="A52" t="s">
        <v>35</v>
      </c>
      <c r="B52">
        <v>1930</v>
      </c>
      <c r="C52">
        <v>16</v>
      </c>
      <c r="D52" s="40">
        <v>272.7</v>
      </c>
      <c r="E52" s="40">
        <v>287.60000000000002</v>
      </c>
      <c r="F52" s="40">
        <v>219.9</v>
      </c>
      <c r="G52" s="40">
        <v>274.91000000000003</v>
      </c>
      <c r="H52" s="40">
        <v>288</v>
      </c>
      <c r="I52" s="40">
        <v>339.47</v>
      </c>
      <c r="J52" s="40">
        <v>320.10000000000002</v>
      </c>
      <c r="K52" s="40">
        <v>479.9</v>
      </c>
      <c r="L52" s="40">
        <v>360.02</v>
      </c>
      <c r="M52" s="40">
        <v>296.51</v>
      </c>
      <c r="N52" s="40">
        <v>311.7</v>
      </c>
      <c r="O52" s="40">
        <v>230.51</v>
      </c>
      <c r="P52" s="40">
        <v>242.8</v>
      </c>
      <c r="Q52" s="40">
        <v>200.7</v>
      </c>
      <c r="R52" s="40">
        <v>299.67</v>
      </c>
      <c r="S52" s="40">
        <v>232.1</v>
      </c>
      <c r="T52" s="40">
        <v>293.75869999999998</v>
      </c>
    </row>
    <row r="53" spans="1:22" x14ac:dyDescent="0.2">
      <c r="A53" t="s">
        <v>35</v>
      </c>
      <c r="B53">
        <v>1931</v>
      </c>
      <c r="C53">
        <v>16</v>
      </c>
      <c r="D53" s="40">
        <v>136.19999999999999</v>
      </c>
      <c r="E53" s="40">
        <v>151.1</v>
      </c>
      <c r="F53" s="40">
        <v>151.9</v>
      </c>
      <c r="G53" s="40">
        <v>150.80000000000001</v>
      </c>
      <c r="H53" s="40">
        <v>145.69999999999999</v>
      </c>
      <c r="I53" s="40">
        <v>131.31</v>
      </c>
      <c r="J53" s="40">
        <v>126.2</v>
      </c>
      <c r="K53" s="40">
        <v>139.9</v>
      </c>
      <c r="L53" s="40">
        <v>177.21</v>
      </c>
      <c r="M53" s="40">
        <v>132.62</v>
      </c>
      <c r="N53" s="40">
        <v>178.15</v>
      </c>
      <c r="O53" s="40">
        <v>160.36000000000001</v>
      </c>
      <c r="P53" s="40">
        <v>141.69999999999999</v>
      </c>
      <c r="Q53" s="40">
        <v>126.7</v>
      </c>
      <c r="R53" s="40">
        <v>170.95</v>
      </c>
      <c r="S53" s="40">
        <v>140.4</v>
      </c>
      <c r="T53" s="40">
        <v>153.2193</v>
      </c>
    </row>
    <row r="54" spans="1:22" x14ac:dyDescent="0.2">
      <c r="A54" t="s">
        <v>35</v>
      </c>
      <c r="B54">
        <v>1932</v>
      </c>
      <c r="C54">
        <v>16</v>
      </c>
      <c r="D54" s="40">
        <v>281.3</v>
      </c>
      <c r="E54" s="40">
        <v>277.8</v>
      </c>
      <c r="F54" s="40">
        <v>158.9</v>
      </c>
      <c r="G54" s="40">
        <v>328.78</v>
      </c>
      <c r="H54" s="40">
        <v>270.10000000000002</v>
      </c>
      <c r="I54" s="40">
        <v>310.04000000000002</v>
      </c>
      <c r="J54" s="40">
        <v>281.10000000000002</v>
      </c>
      <c r="K54" s="40">
        <v>335.3</v>
      </c>
      <c r="L54" s="40">
        <v>236.3</v>
      </c>
      <c r="M54" s="40">
        <v>275.51</v>
      </c>
      <c r="N54" s="40">
        <v>236.56</v>
      </c>
      <c r="O54" s="40">
        <v>216.88</v>
      </c>
      <c r="P54" s="40">
        <v>158.69999999999999</v>
      </c>
      <c r="Q54" s="40">
        <v>172.3</v>
      </c>
      <c r="R54" s="40">
        <v>164.09</v>
      </c>
      <c r="S54" s="40">
        <v>210.3</v>
      </c>
      <c r="T54" s="40">
        <v>241.37610000000001</v>
      </c>
    </row>
    <row r="55" spans="1:22" x14ac:dyDescent="0.2">
      <c r="A55" t="s">
        <v>35</v>
      </c>
      <c r="B55">
        <v>1933</v>
      </c>
      <c r="C55">
        <v>16</v>
      </c>
      <c r="D55" s="40">
        <v>128.4</v>
      </c>
      <c r="E55" s="40">
        <v>121</v>
      </c>
      <c r="F55" s="40">
        <v>118.9</v>
      </c>
      <c r="G55" s="40">
        <v>144.59</v>
      </c>
      <c r="H55" s="40">
        <v>131.80000000000001</v>
      </c>
      <c r="I55" s="40">
        <v>159.13999999999999</v>
      </c>
      <c r="J55" s="40">
        <v>149.19999999999999</v>
      </c>
      <c r="K55" s="40">
        <v>165.8</v>
      </c>
      <c r="L55" s="40">
        <v>189.69</v>
      </c>
      <c r="M55" s="40">
        <v>137.61000000000001</v>
      </c>
      <c r="N55" s="40">
        <v>172.89</v>
      </c>
      <c r="O55" s="40">
        <v>141.77000000000001</v>
      </c>
      <c r="P55" s="40">
        <v>119.5</v>
      </c>
      <c r="Q55" s="40">
        <v>108.8</v>
      </c>
      <c r="R55" s="40">
        <v>96.73</v>
      </c>
      <c r="S55" s="40">
        <v>114.1</v>
      </c>
      <c r="T55" s="40">
        <v>146.52609999999999</v>
      </c>
    </row>
    <row r="56" spans="1:22" x14ac:dyDescent="0.2">
      <c r="A56" t="s">
        <v>35</v>
      </c>
      <c r="B56">
        <v>1934</v>
      </c>
      <c r="C56">
        <v>16</v>
      </c>
      <c r="D56" s="40">
        <v>200.7</v>
      </c>
      <c r="E56" s="40">
        <v>170.1</v>
      </c>
      <c r="F56" s="40">
        <v>143.30000000000001</v>
      </c>
      <c r="G56" s="40">
        <v>246.47</v>
      </c>
      <c r="H56" s="40">
        <v>173.5</v>
      </c>
      <c r="I56" s="40">
        <v>173.44</v>
      </c>
      <c r="J56" s="40">
        <v>146.9</v>
      </c>
      <c r="K56" s="40">
        <v>155.19999999999999</v>
      </c>
      <c r="L56" s="40">
        <v>181.23</v>
      </c>
      <c r="M56" s="40">
        <v>189.03</v>
      </c>
      <c r="N56" s="40">
        <v>168.19</v>
      </c>
      <c r="O56" s="40">
        <v>156.21</v>
      </c>
      <c r="P56" s="40">
        <v>140.30000000000001</v>
      </c>
      <c r="Q56" s="40">
        <v>116.6</v>
      </c>
      <c r="R56" s="40">
        <v>203.29</v>
      </c>
      <c r="S56" s="40">
        <v>156.30000000000001</v>
      </c>
      <c r="T56" s="40">
        <v>169.49199999999999</v>
      </c>
    </row>
    <row r="57" spans="1:22" x14ac:dyDescent="0.2">
      <c r="A57" t="s">
        <v>35</v>
      </c>
      <c r="B57">
        <v>1935</v>
      </c>
      <c r="C57">
        <v>16</v>
      </c>
      <c r="D57" s="40">
        <v>209.3</v>
      </c>
      <c r="E57" s="40">
        <v>221.4</v>
      </c>
      <c r="F57" s="40">
        <v>136.30000000000001</v>
      </c>
      <c r="G57" s="40">
        <v>263.91000000000003</v>
      </c>
      <c r="H57" s="40">
        <v>213.7</v>
      </c>
      <c r="I57" s="40">
        <v>235.56</v>
      </c>
      <c r="J57" s="40">
        <v>185.8</v>
      </c>
      <c r="K57" s="40">
        <v>262.39999999999998</v>
      </c>
      <c r="L57" s="40">
        <v>247.57</v>
      </c>
      <c r="M57" s="40">
        <v>180.49</v>
      </c>
      <c r="N57" s="40">
        <v>232.7</v>
      </c>
      <c r="O57" s="40">
        <v>189.71</v>
      </c>
      <c r="P57" s="40">
        <v>154.19999999999999</v>
      </c>
      <c r="Q57" s="40">
        <v>136.6</v>
      </c>
      <c r="R57" s="40">
        <v>206.74</v>
      </c>
      <c r="S57" s="40">
        <v>148.80000000000001</v>
      </c>
      <c r="T57" s="40">
        <v>207.85059999999999</v>
      </c>
    </row>
    <row r="58" spans="1:22" x14ac:dyDescent="0.2">
      <c r="A58" t="s">
        <v>35</v>
      </c>
      <c r="B58">
        <v>1936</v>
      </c>
      <c r="C58">
        <v>16</v>
      </c>
      <c r="D58" s="40">
        <v>205.5</v>
      </c>
      <c r="E58" s="40">
        <v>204.7</v>
      </c>
      <c r="F58" s="40">
        <v>128.1</v>
      </c>
      <c r="G58" s="40">
        <v>243.45</v>
      </c>
      <c r="H58" s="40">
        <v>221.6</v>
      </c>
      <c r="I58" s="40">
        <v>242.55</v>
      </c>
      <c r="J58" s="40">
        <v>192.1</v>
      </c>
      <c r="K58" s="40">
        <v>228.2</v>
      </c>
      <c r="L58" s="40">
        <v>255.15</v>
      </c>
      <c r="M58" s="40">
        <v>195.17</v>
      </c>
      <c r="N58" s="40">
        <v>234.83</v>
      </c>
      <c r="O58" s="40">
        <v>177.63</v>
      </c>
      <c r="P58" s="40">
        <v>131.5</v>
      </c>
      <c r="Q58" s="40">
        <v>126.8</v>
      </c>
      <c r="R58" s="40">
        <v>160.37</v>
      </c>
      <c r="S58" s="40">
        <v>169</v>
      </c>
      <c r="T58" s="40">
        <v>206.12370000000001</v>
      </c>
    </row>
    <row r="59" spans="1:22" x14ac:dyDescent="0.2">
      <c r="A59" t="s">
        <v>35</v>
      </c>
      <c r="B59">
        <v>1937</v>
      </c>
      <c r="C59">
        <v>16</v>
      </c>
      <c r="D59" s="40">
        <v>134.19999999999999</v>
      </c>
      <c r="E59" s="40">
        <v>145.4</v>
      </c>
      <c r="F59" s="40">
        <v>90</v>
      </c>
      <c r="G59" s="40">
        <v>140.47</v>
      </c>
      <c r="H59" s="40">
        <v>119.6</v>
      </c>
      <c r="I59" s="40">
        <v>107.98</v>
      </c>
      <c r="J59" s="40">
        <v>113.2</v>
      </c>
      <c r="K59" s="40">
        <v>141.5</v>
      </c>
      <c r="L59" s="40">
        <v>178.07</v>
      </c>
      <c r="M59" s="40">
        <v>91.81</v>
      </c>
      <c r="N59" s="40">
        <v>193.56</v>
      </c>
      <c r="O59" s="40">
        <v>115.25</v>
      </c>
      <c r="P59" s="40">
        <v>93.5</v>
      </c>
      <c r="Q59" s="40">
        <v>82.6</v>
      </c>
      <c r="R59" s="40">
        <v>132.79</v>
      </c>
      <c r="S59" s="40">
        <v>93.8</v>
      </c>
      <c r="T59" s="40">
        <v>133.43899999999999</v>
      </c>
    </row>
    <row r="60" spans="1:22" x14ac:dyDescent="0.2">
      <c r="A60" t="s">
        <v>35</v>
      </c>
      <c r="B60">
        <v>1938</v>
      </c>
      <c r="C60">
        <v>16</v>
      </c>
      <c r="D60" s="40">
        <v>186.5</v>
      </c>
      <c r="E60" s="40">
        <v>196.8</v>
      </c>
      <c r="F60" s="40">
        <v>134.30000000000001</v>
      </c>
      <c r="G60" s="40">
        <v>235.85</v>
      </c>
      <c r="H60" s="40">
        <v>214.6</v>
      </c>
      <c r="I60" s="40">
        <v>218.6</v>
      </c>
      <c r="J60" s="40">
        <v>179.6</v>
      </c>
      <c r="K60" s="40">
        <v>188.3</v>
      </c>
      <c r="L60" s="40">
        <v>173.68</v>
      </c>
      <c r="M60" s="40">
        <v>177.94</v>
      </c>
      <c r="N60" s="40">
        <v>153.51</v>
      </c>
      <c r="O60" s="40">
        <v>139.80000000000001</v>
      </c>
      <c r="P60" s="40">
        <v>142.4</v>
      </c>
      <c r="Q60" s="40">
        <v>136</v>
      </c>
      <c r="R60" s="40">
        <v>150.54</v>
      </c>
      <c r="S60" s="40">
        <v>126</v>
      </c>
      <c r="T60" s="40">
        <v>172.54320000000001</v>
      </c>
    </row>
    <row r="61" spans="1:22" x14ac:dyDescent="0.2">
      <c r="A61" t="s">
        <v>35</v>
      </c>
      <c r="B61">
        <v>1939</v>
      </c>
      <c r="C61">
        <v>16</v>
      </c>
      <c r="D61" s="40">
        <v>188.7</v>
      </c>
      <c r="E61" s="40">
        <v>222.6</v>
      </c>
      <c r="F61" s="40">
        <v>232.9</v>
      </c>
      <c r="G61" s="40">
        <v>187.92</v>
      </c>
      <c r="H61" s="40">
        <v>241.5</v>
      </c>
      <c r="I61" s="40">
        <v>311.83</v>
      </c>
      <c r="J61" s="40">
        <v>348.3</v>
      </c>
      <c r="K61" s="40">
        <v>396.7</v>
      </c>
      <c r="L61" s="40">
        <v>448.49</v>
      </c>
      <c r="M61" s="40">
        <v>343.25</v>
      </c>
      <c r="N61" s="40">
        <v>372.16</v>
      </c>
      <c r="O61" s="40">
        <v>169.39</v>
      </c>
      <c r="P61" s="40">
        <v>210.2</v>
      </c>
      <c r="Q61" s="40">
        <v>225.3</v>
      </c>
      <c r="R61" s="40">
        <v>244.34</v>
      </c>
      <c r="S61" s="40">
        <v>308.89999999999998</v>
      </c>
      <c r="T61" s="40">
        <v>300.7928</v>
      </c>
    </row>
    <row r="62" spans="1:22" x14ac:dyDescent="0.2">
      <c r="A62" t="s">
        <v>35</v>
      </c>
      <c r="B62">
        <v>1940</v>
      </c>
      <c r="C62">
        <v>16</v>
      </c>
      <c r="D62" s="40">
        <v>196.3</v>
      </c>
      <c r="E62" s="40">
        <v>229.8</v>
      </c>
      <c r="F62" s="40">
        <v>131.1</v>
      </c>
      <c r="G62" s="40">
        <v>217.56</v>
      </c>
      <c r="H62" s="40">
        <v>216.3</v>
      </c>
      <c r="I62" s="40">
        <v>256.8</v>
      </c>
      <c r="J62" s="40">
        <v>236.1</v>
      </c>
      <c r="K62" s="40">
        <v>322.10000000000002</v>
      </c>
      <c r="L62" s="40">
        <v>333.39</v>
      </c>
      <c r="M62" s="40">
        <v>248.15</v>
      </c>
      <c r="N62" s="40">
        <v>278.08</v>
      </c>
      <c r="O62" s="40">
        <v>125.85</v>
      </c>
      <c r="P62" s="40">
        <v>128.4</v>
      </c>
      <c r="Q62" s="40">
        <v>144.1</v>
      </c>
      <c r="R62" s="40">
        <v>195.73</v>
      </c>
      <c r="S62" s="40">
        <v>219.6</v>
      </c>
      <c r="T62" s="40">
        <v>229.77339999999998</v>
      </c>
    </row>
    <row r="63" spans="1:22" x14ac:dyDescent="0.2">
      <c r="A63" t="s">
        <v>35</v>
      </c>
      <c r="B63">
        <v>1941</v>
      </c>
      <c r="C63">
        <v>16</v>
      </c>
      <c r="D63" s="40">
        <v>201</v>
      </c>
      <c r="E63" s="40">
        <v>218.2</v>
      </c>
      <c r="F63" s="40">
        <v>178.4</v>
      </c>
      <c r="G63" s="40">
        <v>176.26</v>
      </c>
      <c r="H63" s="40">
        <v>225.1</v>
      </c>
      <c r="I63" s="40">
        <v>231.12</v>
      </c>
      <c r="J63" s="40">
        <v>147.4</v>
      </c>
      <c r="K63" s="40">
        <v>139.5</v>
      </c>
      <c r="L63" s="40">
        <v>200.01</v>
      </c>
      <c r="M63" s="40">
        <v>186.52</v>
      </c>
      <c r="N63" s="40">
        <v>236.85</v>
      </c>
      <c r="O63" s="40">
        <v>181.28</v>
      </c>
      <c r="P63" s="40">
        <v>171.6</v>
      </c>
      <c r="Q63" s="40">
        <v>193.3</v>
      </c>
      <c r="R63" s="40">
        <v>247.41</v>
      </c>
      <c r="S63" s="40">
        <v>229</v>
      </c>
      <c r="T63" s="40">
        <v>208.41900000000001</v>
      </c>
      <c r="U63" s="39"/>
      <c r="V63" s="39"/>
    </row>
    <row r="64" spans="1:22" x14ac:dyDescent="0.2">
      <c r="A64" t="s">
        <v>35</v>
      </c>
      <c r="B64">
        <v>1942</v>
      </c>
      <c r="C64">
        <v>16</v>
      </c>
      <c r="D64" s="40">
        <v>191.8</v>
      </c>
      <c r="E64" s="40">
        <v>180.7</v>
      </c>
      <c r="F64" s="40">
        <v>162.19999999999999</v>
      </c>
      <c r="G64" s="40">
        <v>221.38</v>
      </c>
      <c r="H64" s="40">
        <v>200.1</v>
      </c>
      <c r="I64" s="40">
        <v>206.36</v>
      </c>
      <c r="J64" s="40">
        <v>168.8</v>
      </c>
      <c r="K64" s="40">
        <v>205</v>
      </c>
      <c r="L64" s="40">
        <v>201.02</v>
      </c>
      <c r="M64" s="40">
        <v>168.4</v>
      </c>
      <c r="N64" s="40">
        <v>189.7</v>
      </c>
      <c r="O64" s="40">
        <v>184.47</v>
      </c>
      <c r="P64" s="40">
        <v>168.7</v>
      </c>
      <c r="Q64" s="40">
        <v>171.4</v>
      </c>
      <c r="R64" s="40">
        <v>225.85</v>
      </c>
      <c r="S64" s="40">
        <v>178.2</v>
      </c>
      <c r="T64" s="40">
        <v>191.23840000000001</v>
      </c>
      <c r="U64" s="39"/>
      <c r="V64" s="39"/>
    </row>
    <row r="65" spans="1:22" x14ac:dyDescent="0.2">
      <c r="A65" t="s">
        <v>35</v>
      </c>
      <c r="B65">
        <v>1943</v>
      </c>
      <c r="C65">
        <v>16</v>
      </c>
      <c r="D65" s="40">
        <v>120.8</v>
      </c>
      <c r="E65" s="40">
        <v>128.19999999999999</v>
      </c>
      <c r="F65" s="40">
        <v>102.1</v>
      </c>
      <c r="G65" s="40">
        <v>136.87</v>
      </c>
      <c r="H65" s="40">
        <v>131.30000000000001</v>
      </c>
      <c r="I65" s="40">
        <v>171.96</v>
      </c>
      <c r="J65" s="40">
        <v>158.69999999999999</v>
      </c>
      <c r="K65" s="40">
        <v>208.1</v>
      </c>
      <c r="L65" s="40">
        <v>180.14</v>
      </c>
      <c r="M65" s="40">
        <v>148.55000000000001</v>
      </c>
      <c r="N65" s="40">
        <v>157.76</v>
      </c>
      <c r="O65" s="40">
        <v>81.16</v>
      </c>
      <c r="P65" s="40">
        <v>90.9</v>
      </c>
      <c r="Q65" s="40">
        <v>91.1</v>
      </c>
      <c r="R65" s="40">
        <v>103.3</v>
      </c>
      <c r="S65" s="40">
        <v>124.9</v>
      </c>
      <c r="T65" s="40">
        <v>138.16579999999999</v>
      </c>
      <c r="U65" s="39"/>
      <c r="V65" s="39"/>
    </row>
    <row r="66" spans="1:22" x14ac:dyDescent="0.2">
      <c r="A66" t="s">
        <v>35</v>
      </c>
      <c r="B66">
        <v>1944</v>
      </c>
      <c r="C66">
        <v>16</v>
      </c>
      <c r="D66" s="40">
        <v>241.2</v>
      </c>
      <c r="E66" s="40">
        <v>246</v>
      </c>
      <c r="F66" s="40">
        <v>155.80000000000001</v>
      </c>
      <c r="G66" s="40">
        <v>278.64</v>
      </c>
      <c r="H66" s="40">
        <v>240.2</v>
      </c>
      <c r="I66" s="40">
        <v>293.49</v>
      </c>
      <c r="J66" s="40">
        <v>278.39999999999998</v>
      </c>
      <c r="K66" s="40">
        <v>383.7</v>
      </c>
      <c r="L66" s="40">
        <v>396.06</v>
      </c>
      <c r="M66" s="40">
        <v>250.53</v>
      </c>
      <c r="N66" s="40">
        <v>329.09</v>
      </c>
      <c r="O66" s="40">
        <v>189.31</v>
      </c>
      <c r="P66" s="40">
        <v>167</v>
      </c>
      <c r="Q66" s="40">
        <v>171.9</v>
      </c>
      <c r="R66" s="40">
        <v>184.51</v>
      </c>
      <c r="S66" s="40">
        <v>209.6</v>
      </c>
      <c r="T66" s="40">
        <v>266.66669999999999</v>
      </c>
      <c r="U66" s="39"/>
      <c r="V66" s="39"/>
    </row>
    <row r="67" spans="1:22" x14ac:dyDescent="0.2">
      <c r="A67" t="s">
        <v>35</v>
      </c>
      <c r="B67">
        <v>1945</v>
      </c>
      <c r="C67">
        <v>16</v>
      </c>
      <c r="D67" s="40">
        <v>116.8</v>
      </c>
      <c r="E67" s="40">
        <v>135.69999999999999</v>
      </c>
      <c r="F67" s="40">
        <v>112.9</v>
      </c>
      <c r="G67" s="40">
        <v>151.25</v>
      </c>
      <c r="H67" s="40">
        <v>122.1</v>
      </c>
      <c r="I67" s="40">
        <v>153.99</v>
      </c>
      <c r="J67" s="40">
        <v>115.9</v>
      </c>
      <c r="K67" s="40">
        <v>123.3</v>
      </c>
      <c r="L67" s="40">
        <v>188.96</v>
      </c>
      <c r="M67" s="40">
        <v>108.85</v>
      </c>
      <c r="N67" s="40">
        <v>173.31</v>
      </c>
      <c r="O67" s="40">
        <v>137.16999999999999</v>
      </c>
      <c r="P67" s="40">
        <v>126.8</v>
      </c>
      <c r="Q67" s="40">
        <v>105.5</v>
      </c>
      <c r="R67" s="40">
        <v>155.18</v>
      </c>
      <c r="S67" s="40">
        <v>123.1</v>
      </c>
      <c r="T67" s="40">
        <v>144.58750000000001</v>
      </c>
    </row>
    <row r="68" spans="1:22" x14ac:dyDescent="0.2">
      <c r="A68" t="s">
        <v>35</v>
      </c>
      <c r="B68">
        <v>1946</v>
      </c>
      <c r="C68">
        <v>16</v>
      </c>
      <c r="D68" s="40">
        <v>185.2</v>
      </c>
      <c r="E68" s="40">
        <v>180.2</v>
      </c>
      <c r="F68" s="40">
        <v>103.7</v>
      </c>
      <c r="G68" s="40">
        <v>199.16</v>
      </c>
      <c r="H68" s="40">
        <v>177.7</v>
      </c>
      <c r="I68" s="40">
        <v>184.61</v>
      </c>
      <c r="J68" s="40">
        <v>143.30000000000001</v>
      </c>
      <c r="K68" s="40">
        <v>184.8</v>
      </c>
      <c r="L68" s="40">
        <v>153.55000000000001</v>
      </c>
      <c r="M68" s="40">
        <v>168.06</v>
      </c>
      <c r="N68" s="40">
        <v>165.04</v>
      </c>
      <c r="O68" s="40">
        <v>155.99</v>
      </c>
      <c r="P68" s="40">
        <v>110</v>
      </c>
      <c r="Q68" s="40">
        <v>130.19999999999999</v>
      </c>
      <c r="R68" s="40">
        <v>138.99</v>
      </c>
      <c r="S68" s="40">
        <v>157</v>
      </c>
      <c r="T68" s="40">
        <v>159.1617</v>
      </c>
    </row>
    <row r="69" spans="1:22" x14ac:dyDescent="0.2">
      <c r="A69" t="s">
        <v>35</v>
      </c>
      <c r="B69">
        <v>1947</v>
      </c>
      <c r="C69">
        <v>16</v>
      </c>
      <c r="D69" s="40">
        <v>235.4</v>
      </c>
      <c r="E69" s="40">
        <v>194.7</v>
      </c>
      <c r="F69" s="40">
        <v>152.5</v>
      </c>
      <c r="G69" s="40">
        <v>225</v>
      </c>
      <c r="H69" s="40">
        <v>202.2</v>
      </c>
      <c r="I69" s="40">
        <v>195.23</v>
      </c>
      <c r="J69" s="40">
        <v>143.9</v>
      </c>
      <c r="K69" s="40">
        <v>178.3</v>
      </c>
      <c r="L69" s="40">
        <v>198.13</v>
      </c>
      <c r="M69" s="40">
        <v>134.72</v>
      </c>
      <c r="N69" s="40">
        <v>189.51</v>
      </c>
      <c r="O69" s="40">
        <v>153.47999999999999</v>
      </c>
      <c r="P69" s="40">
        <v>135.9</v>
      </c>
      <c r="Q69" s="40">
        <v>112.8</v>
      </c>
      <c r="R69" s="40">
        <v>145.88</v>
      </c>
      <c r="S69" s="40">
        <v>118.1</v>
      </c>
      <c r="T69" s="40">
        <v>171.81369999999998</v>
      </c>
    </row>
    <row r="70" spans="1:22" x14ac:dyDescent="0.2">
      <c r="A70" t="s">
        <v>35</v>
      </c>
      <c r="B70">
        <v>1948</v>
      </c>
      <c r="C70">
        <v>16</v>
      </c>
      <c r="D70" s="40">
        <v>123</v>
      </c>
      <c r="E70" s="40">
        <v>106.7</v>
      </c>
      <c r="F70" s="40">
        <v>81.900000000000006</v>
      </c>
      <c r="G70" s="40">
        <v>154.52000000000001</v>
      </c>
      <c r="H70" s="40">
        <v>106.8</v>
      </c>
      <c r="I70" s="40">
        <v>114.47</v>
      </c>
      <c r="J70" s="40">
        <v>96.7</v>
      </c>
      <c r="K70" s="40">
        <v>122.3</v>
      </c>
      <c r="L70" s="40">
        <v>109.7</v>
      </c>
      <c r="M70" s="40">
        <v>103.86</v>
      </c>
      <c r="N70" s="40">
        <v>98.22</v>
      </c>
      <c r="O70" s="40">
        <v>101.94</v>
      </c>
      <c r="P70" s="40">
        <v>84.6</v>
      </c>
      <c r="Q70" s="40">
        <v>80.900000000000006</v>
      </c>
      <c r="R70" s="40">
        <v>61.64</v>
      </c>
      <c r="S70" s="40">
        <v>76.7</v>
      </c>
      <c r="T70" s="40">
        <v>100.30590000000001</v>
      </c>
    </row>
    <row r="71" spans="1:22" x14ac:dyDescent="0.2">
      <c r="A71" t="s">
        <v>35</v>
      </c>
      <c r="B71">
        <v>1949</v>
      </c>
      <c r="C71">
        <v>16</v>
      </c>
      <c r="D71" s="40">
        <v>143.4</v>
      </c>
      <c r="E71" s="40">
        <v>163.6</v>
      </c>
      <c r="F71" s="40">
        <v>74.5</v>
      </c>
      <c r="G71" s="40">
        <v>161.30000000000001</v>
      </c>
      <c r="H71" s="40">
        <v>150</v>
      </c>
      <c r="I71" s="40">
        <v>187.62</v>
      </c>
      <c r="J71" s="40">
        <v>151.69999999999999</v>
      </c>
      <c r="K71" s="40">
        <v>206.1</v>
      </c>
      <c r="L71" s="40">
        <v>126.09</v>
      </c>
      <c r="M71" s="40">
        <v>121.1</v>
      </c>
      <c r="N71" s="40">
        <v>114.21</v>
      </c>
      <c r="O71" s="40">
        <v>108.29</v>
      </c>
      <c r="P71" s="40">
        <v>74.3</v>
      </c>
      <c r="Q71" s="40">
        <v>82.7</v>
      </c>
      <c r="R71" s="40">
        <v>81.19</v>
      </c>
      <c r="S71" s="40">
        <v>102.1</v>
      </c>
      <c r="T71" s="40">
        <v>124.72730000000001</v>
      </c>
    </row>
    <row r="72" spans="1:22" x14ac:dyDescent="0.2">
      <c r="A72" t="s">
        <v>35</v>
      </c>
      <c r="B72">
        <v>1950</v>
      </c>
      <c r="C72">
        <v>16</v>
      </c>
      <c r="D72" s="40">
        <v>183.8</v>
      </c>
      <c r="E72" s="40">
        <v>234</v>
      </c>
      <c r="F72" s="40">
        <v>117.1</v>
      </c>
      <c r="G72" s="40">
        <v>257.41000000000003</v>
      </c>
      <c r="H72" s="40">
        <v>200.9</v>
      </c>
      <c r="I72" s="40">
        <v>237.52</v>
      </c>
      <c r="J72" s="40">
        <v>244</v>
      </c>
      <c r="K72" s="40">
        <v>296.60000000000002</v>
      </c>
      <c r="L72" s="40">
        <v>326.10000000000002</v>
      </c>
      <c r="M72" s="40">
        <v>242.03</v>
      </c>
      <c r="N72" s="40">
        <v>295.39999999999998</v>
      </c>
      <c r="O72" s="40">
        <v>157.88999999999999</v>
      </c>
      <c r="P72" s="40">
        <v>122.6</v>
      </c>
      <c r="Q72" s="40">
        <v>122.2</v>
      </c>
      <c r="R72" s="40">
        <v>165.77</v>
      </c>
      <c r="S72" s="40">
        <v>203.9</v>
      </c>
      <c r="T72" s="40">
        <v>228.244</v>
      </c>
    </row>
    <row r="73" spans="1:22" x14ac:dyDescent="0.2">
      <c r="A73" t="s">
        <v>35</v>
      </c>
      <c r="B73">
        <v>1951</v>
      </c>
      <c r="C73">
        <v>16</v>
      </c>
      <c r="D73" s="40">
        <v>178.6</v>
      </c>
      <c r="E73" s="40">
        <v>173.1</v>
      </c>
      <c r="F73" s="40">
        <v>116.1</v>
      </c>
      <c r="G73" s="40">
        <v>181.18</v>
      </c>
      <c r="H73" s="40">
        <v>174.7</v>
      </c>
      <c r="I73" s="40">
        <v>208.26</v>
      </c>
      <c r="J73" s="40">
        <v>198.6</v>
      </c>
      <c r="K73" s="40">
        <v>231.3</v>
      </c>
      <c r="L73" s="40">
        <v>220.85</v>
      </c>
      <c r="M73" s="40">
        <v>177.04</v>
      </c>
      <c r="N73" s="40">
        <v>146.38</v>
      </c>
      <c r="O73" s="40">
        <v>138.88</v>
      </c>
      <c r="P73" s="40">
        <v>111.6</v>
      </c>
      <c r="Q73" s="40">
        <v>128.4</v>
      </c>
      <c r="R73" s="40">
        <v>130.91999999999999</v>
      </c>
      <c r="S73" s="40">
        <v>156.69999999999999</v>
      </c>
      <c r="T73" s="40">
        <v>166.47719999999998</v>
      </c>
    </row>
    <row r="74" spans="1:22" x14ac:dyDescent="0.2">
      <c r="A74" t="s">
        <v>35</v>
      </c>
      <c r="B74">
        <v>1952</v>
      </c>
      <c r="C74">
        <v>16</v>
      </c>
      <c r="D74" s="40">
        <v>208.1</v>
      </c>
      <c r="E74" s="40">
        <v>228.7</v>
      </c>
      <c r="F74" s="40">
        <v>166.3</v>
      </c>
      <c r="G74" s="40">
        <v>242.85</v>
      </c>
      <c r="H74" s="40">
        <v>234.2</v>
      </c>
      <c r="I74" s="40">
        <v>281.41000000000003</v>
      </c>
      <c r="J74" s="40">
        <v>324.3</v>
      </c>
      <c r="K74" s="40">
        <v>377.5</v>
      </c>
      <c r="L74" s="40">
        <v>403.3</v>
      </c>
      <c r="M74" s="40">
        <v>316.76</v>
      </c>
      <c r="N74" s="40">
        <v>356.45</v>
      </c>
      <c r="O74" s="40">
        <v>187.34</v>
      </c>
      <c r="P74" s="40">
        <v>186.1</v>
      </c>
      <c r="Q74" s="40">
        <v>213.8</v>
      </c>
      <c r="R74" s="40">
        <v>299.20999999999998</v>
      </c>
      <c r="S74" s="40">
        <v>324</v>
      </c>
      <c r="T74" s="40">
        <v>290.55419999999998</v>
      </c>
    </row>
    <row r="75" spans="1:22" x14ac:dyDescent="0.2">
      <c r="A75" t="s">
        <v>35</v>
      </c>
      <c r="B75">
        <v>1953</v>
      </c>
      <c r="C75">
        <v>16</v>
      </c>
      <c r="D75" s="40">
        <v>98.7</v>
      </c>
      <c r="E75" s="40">
        <v>135</v>
      </c>
      <c r="F75" s="40">
        <v>58</v>
      </c>
      <c r="G75" s="40">
        <v>125.14</v>
      </c>
      <c r="H75" s="40">
        <v>102.3</v>
      </c>
      <c r="I75" s="40">
        <v>79.87</v>
      </c>
      <c r="J75" s="40">
        <v>78.599999999999994</v>
      </c>
      <c r="K75" s="40">
        <v>105.7</v>
      </c>
      <c r="L75" s="40">
        <v>104.3</v>
      </c>
      <c r="M75" s="40">
        <v>80.209999999999994</v>
      </c>
      <c r="N75" s="40">
        <v>72.63</v>
      </c>
      <c r="O75" s="40">
        <v>95.8</v>
      </c>
      <c r="P75" s="40">
        <v>61.4</v>
      </c>
      <c r="Q75" s="40">
        <v>59.1</v>
      </c>
      <c r="R75" s="40">
        <v>73.69</v>
      </c>
      <c r="S75" s="40">
        <v>72.5</v>
      </c>
      <c r="T75" s="40">
        <v>83.76339999999999</v>
      </c>
    </row>
    <row r="76" spans="1:22" x14ac:dyDescent="0.2">
      <c r="A76" t="s">
        <v>35</v>
      </c>
      <c r="B76">
        <v>1954</v>
      </c>
      <c r="C76">
        <v>16</v>
      </c>
      <c r="D76" s="40">
        <v>221.9</v>
      </c>
      <c r="E76" s="40">
        <v>248</v>
      </c>
      <c r="F76" s="40">
        <v>170.9</v>
      </c>
      <c r="G76" s="40">
        <v>281.67</v>
      </c>
      <c r="H76" s="40">
        <v>236.2</v>
      </c>
      <c r="I76" s="40">
        <v>250.7</v>
      </c>
      <c r="J76" s="40">
        <v>220.1</v>
      </c>
      <c r="K76" s="40">
        <v>307.60000000000002</v>
      </c>
      <c r="L76" s="40">
        <v>245.7</v>
      </c>
      <c r="M76" s="40">
        <v>219.83</v>
      </c>
      <c r="N76" s="40">
        <v>226.35</v>
      </c>
      <c r="O76" s="40">
        <v>163.09</v>
      </c>
      <c r="P76" s="40">
        <v>131.69999999999999</v>
      </c>
      <c r="Q76" s="40">
        <v>137.80000000000001</v>
      </c>
      <c r="R76" s="40">
        <v>153.28</v>
      </c>
      <c r="S76" s="40">
        <v>159</v>
      </c>
      <c r="T76" s="40">
        <v>210.44370000000001</v>
      </c>
    </row>
    <row r="77" spans="1:22" x14ac:dyDescent="0.2">
      <c r="A77" t="s">
        <v>35</v>
      </c>
      <c r="B77">
        <v>1955</v>
      </c>
      <c r="C77">
        <v>16</v>
      </c>
      <c r="D77" s="40">
        <v>171.4</v>
      </c>
      <c r="E77" s="40">
        <v>188</v>
      </c>
      <c r="F77" s="40">
        <v>123.8</v>
      </c>
      <c r="G77" s="40">
        <v>185.59</v>
      </c>
      <c r="H77" s="40">
        <v>165.2</v>
      </c>
      <c r="I77" s="40">
        <v>162.25</v>
      </c>
      <c r="J77" s="40">
        <v>110.7</v>
      </c>
      <c r="K77" s="40">
        <v>132.80000000000001</v>
      </c>
      <c r="L77" s="40">
        <v>138.5</v>
      </c>
      <c r="M77" s="40">
        <v>116.85</v>
      </c>
      <c r="N77" s="40">
        <v>139.43</v>
      </c>
      <c r="O77" s="40">
        <v>123.14</v>
      </c>
      <c r="P77" s="40">
        <v>112.9</v>
      </c>
      <c r="Q77" s="40">
        <v>109.7</v>
      </c>
      <c r="R77" s="40">
        <v>134.99</v>
      </c>
      <c r="S77" s="40">
        <v>120.6</v>
      </c>
      <c r="T77" s="40">
        <v>138.11899999999997</v>
      </c>
    </row>
    <row r="78" spans="1:22" x14ac:dyDescent="0.2">
      <c r="A78" t="s">
        <v>35</v>
      </c>
      <c r="B78">
        <v>1956</v>
      </c>
      <c r="C78">
        <v>16</v>
      </c>
      <c r="D78" s="40">
        <v>151.6</v>
      </c>
      <c r="E78" s="40">
        <v>156</v>
      </c>
      <c r="F78" s="40">
        <v>170.9</v>
      </c>
      <c r="G78" s="40">
        <v>160.82</v>
      </c>
      <c r="H78" s="40">
        <v>173.1</v>
      </c>
      <c r="I78" s="40">
        <v>255.31</v>
      </c>
      <c r="J78" s="40">
        <v>190.7</v>
      </c>
      <c r="K78" s="40">
        <v>214.7</v>
      </c>
      <c r="L78" s="40">
        <v>233.78</v>
      </c>
      <c r="M78" s="40">
        <v>194.5</v>
      </c>
      <c r="N78" s="40">
        <v>221.34</v>
      </c>
      <c r="O78" s="40">
        <v>144.52000000000001</v>
      </c>
      <c r="P78" s="40">
        <v>158.5</v>
      </c>
      <c r="Q78" s="40">
        <v>130.1</v>
      </c>
      <c r="R78" s="40">
        <v>183.69</v>
      </c>
      <c r="S78" s="40">
        <v>142.5</v>
      </c>
      <c r="T78" s="40">
        <v>192.37610000000001</v>
      </c>
    </row>
    <row r="79" spans="1:22" x14ac:dyDescent="0.2">
      <c r="A79" t="s">
        <v>35</v>
      </c>
      <c r="B79">
        <v>1957</v>
      </c>
      <c r="C79">
        <v>16</v>
      </c>
      <c r="D79" s="40">
        <v>205</v>
      </c>
      <c r="E79" s="40">
        <v>212.2</v>
      </c>
      <c r="F79" s="40">
        <v>129.19999999999999</v>
      </c>
      <c r="G79" s="40">
        <v>272.87</v>
      </c>
      <c r="H79" s="40">
        <v>218.2</v>
      </c>
      <c r="I79" s="40">
        <v>273.69</v>
      </c>
      <c r="J79" s="40">
        <v>185.4</v>
      </c>
      <c r="K79" s="40">
        <v>228.7</v>
      </c>
      <c r="L79" s="40">
        <v>164.11</v>
      </c>
      <c r="M79" s="40">
        <v>213.81</v>
      </c>
      <c r="N79" s="40">
        <v>163.08000000000001</v>
      </c>
      <c r="O79" s="40">
        <v>158.28</v>
      </c>
      <c r="P79" s="40">
        <v>124.5</v>
      </c>
      <c r="Q79" s="40">
        <v>140.6</v>
      </c>
      <c r="R79" s="40">
        <v>144.69</v>
      </c>
      <c r="S79" s="40">
        <v>168.6</v>
      </c>
      <c r="T79" s="40">
        <v>185.0866</v>
      </c>
    </row>
    <row r="80" spans="1:22" x14ac:dyDescent="0.2">
      <c r="A80" t="s">
        <v>35</v>
      </c>
      <c r="B80">
        <v>1958</v>
      </c>
      <c r="C80">
        <v>16</v>
      </c>
      <c r="D80" s="40">
        <v>179.5</v>
      </c>
      <c r="E80" s="40">
        <v>166</v>
      </c>
      <c r="F80" s="40">
        <v>113.6</v>
      </c>
      <c r="G80" s="40">
        <v>176.71</v>
      </c>
      <c r="H80" s="40">
        <v>150.69999999999999</v>
      </c>
      <c r="I80" s="40">
        <v>187.86</v>
      </c>
      <c r="J80" s="40">
        <v>147</v>
      </c>
      <c r="K80" s="40">
        <v>171.4</v>
      </c>
      <c r="L80" s="40">
        <v>205.48</v>
      </c>
      <c r="M80" s="40">
        <v>151.69999999999999</v>
      </c>
      <c r="N80" s="40">
        <v>203.12</v>
      </c>
      <c r="O80" s="40">
        <v>124.48</v>
      </c>
      <c r="P80" s="40">
        <v>105.6</v>
      </c>
      <c r="Q80" s="40">
        <v>106.7</v>
      </c>
      <c r="R80" s="40">
        <v>166.14</v>
      </c>
      <c r="S80" s="40">
        <v>137.9</v>
      </c>
      <c r="T80" s="40">
        <v>163.76750000000001</v>
      </c>
    </row>
    <row r="81" spans="1:22" x14ac:dyDescent="0.2">
      <c r="A81" t="s">
        <v>35</v>
      </c>
      <c r="B81">
        <v>1959</v>
      </c>
      <c r="C81">
        <v>16</v>
      </c>
      <c r="D81" s="40">
        <v>72.599999999999994</v>
      </c>
      <c r="E81" s="40">
        <v>74.099999999999994</v>
      </c>
      <c r="F81" s="40">
        <v>79.2</v>
      </c>
      <c r="G81" s="40">
        <v>85.34</v>
      </c>
      <c r="H81" s="40">
        <v>74.599999999999994</v>
      </c>
      <c r="I81" s="40">
        <v>86.5</v>
      </c>
      <c r="J81" s="40">
        <v>86.4</v>
      </c>
      <c r="K81" s="40">
        <v>101.8</v>
      </c>
      <c r="L81" s="40">
        <v>129.93</v>
      </c>
      <c r="M81" s="40">
        <v>91.36</v>
      </c>
      <c r="N81" s="40">
        <v>103.27</v>
      </c>
      <c r="O81" s="40">
        <v>73.989999999999995</v>
      </c>
      <c r="P81" s="40">
        <v>74.099999999999994</v>
      </c>
      <c r="Q81" s="40">
        <v>79.7</v>
      </c>
      <c r="R81" s="40">
        <v>80.209999999999994</v>
      </c>
      <c r="S81" s="40">
        <v>102.1</v>
      </c>
      <c r="T81" s="40">
        <v>91.620999999999995</v>
      </c>
    </row>
    <row r="82" spans="1:22" x14ac:dyDescent="0.2">
      <c r="A82" t="s">
        <v>35</v>
      </c>
      <c r="B82">
        <v>1960</v>
      </c>
      <c r="C82">
        <v>16</v>
      </c>
      <c r="D82" s="40">
        <v>222.5</v>
      </c>
      <c r="E82" s="40">
        <v>215.4</v>
      </c>
      <c r="F82" s="40">
        <v>212</v>
      </c>
      <c r="G82" s="40">
        <v>271.62</v>
      </c>
      <c r="H82" s="40">
        <v>242</v>
      </c>
      <c r="I82" s="40">
        <v>331.58</v>
      </c>
      <c r="J82" s="40">
        <v>231.6</v>
      </c>
      <c r="K82" s="40">
        <v>313</v>
      </c>
      <c r="L82" s="40">
        <v>254.34</v>
      </c>
      <c r="M82" s="40">
        <v>268.26</v>
      </c>
      <c r="N82" s="40">
        <v>239.78</v>
      </c>
      <c r="O82" s="40">
        <v>185.27</v>
      </c>
      <c r="P82" s="40">
        <v>194.3</v>
      </c>
      <c r="Q82" s="40">
        <v>186.6</v>
      </c>
      <c r="R82" s="40">
        <v>242.47</v>
      </c>
      <c r="S82" s="40">
        <v>245.5</v>
      </c>
      <c r="T82" s="40">
        <v>243.43790000000001</v>
      </c>
    </row>
    <row r="83" spans="1:22" x14ac:dyDescent="0.2">
      <c r="A83" t="s">
        <v>35</v>
      </c>
      <c r="B83">
        <v>1961</v>
      </c>
      <c r="C83">
        <v>16</v>
      </c>
      <c r="D83" s="40">
        <v>144.80000000000001</v>
      </c>
      <c r="E83" s="40">
        <v>176.3</v>
      </c>
      <c r="F83" s="40">
        <v>130.69999999999999</v>
      </c>
      <c r="G83" s="40">
        <v>180.39</v>
      </c>
      <c r="H83" s="40">
        <v>174.2</v>
      </c>
      <c r="I83" s="40">
        <v>213.63</v>
      </c>
      <c r="J83" s="40">
        <v>185.3</v>
      </c>
      <c r="K83" s="40">
        <v>248.7</v>
      </c>
      <c r="L83" s="40">
        <v>135.49</v>
      </c>
      <c r="M83" s="40">
        <v>194.05</v>
      </c>
      <c r="N83" s="40">
        <v>123.76</v>
      </c>
      <c r="O83" s="40">
        <v>109.32</v>
      </c>
      <c r="P83" s="40">
        <v>120.9</v>
      </c>
      <c r="Q83" s="40">
        <v>130.80000000000001</v>
      </c>
      <c r="R83" s="40">
        <v>99.33</v>
      </c>
      <c r="S83" s="40">
        <v>115.5</v>
      </c>
      <c r="T83" s="40">
        <v>148.9059</v>
      </c>
    </row>
    <row r="84" spans="1:22" x14ac:dyDescent="0.2">
      <c r="A84" t="s">
        <v>35</v>
      </c>
      <c r="B84">
        <v>1962</v>
      </c>
      <c r="C84">
        <v>16</v>
      </c>
      <c r="D84" s="40">
        <v>101.5</v>
      </c>
      <c r="E84" s="40">
        <v>114.9</v>
      </c>
      <c r="F84" s="40">
        <v>81</v>
      </c>
      <c r="G84" s="40">
        <v>139.59</v>
      </c>
      <c r="H84" s="40">
        <v>105.7</v>
      </c>
      <c r="I84" s="40">
        <v>117.9</v>
      </c>
      <c r="J84" s="40">
        <v>123.7</v>
      </c>
      <c r="K84" s="40">
        <v>150.1</v>
      </c>
      <c r="L84" s="40">
        <v>110</v>
      </c>
      <c r="M84" s="40">
        <v>105.19</v>
      </c>
      <c r="N84" s="40">
        <v>122.28</v>
      </c>
      <c r="O84" s="40">
        <v>91.34</v>
      </c>
      <c r="P84" s="40">
        <v>74.2</v>
      </c>
      <c r="Q84" s="40">
        <v>62.6</v>
      </c>
      <c r="R84" s="40">
        <v>86.12</v>
      </c>
      <c r="S84" s="40">
        <v>75.2</v>
      </c>
      <c r="T84" s="40">
        <v>104.97579999999999</v>
      </c>
    </row>
    <row r="85" spans="1:22" x14ac:dyDescent="0.2">
      <c r="A85" t="s">
        <v>35</v>
      </c>
      <c r="B85">
        <v>1963</v>
      </c>
      <c r="C85">
        <v>16</v>
      </c>
      <c r="D85" s="40">
        <v>246.1</v>
      </c>
      <c r="E85" s="40">
        <v>196.4</v>
      </c>
      <c r="F85" s="40">
        <v>137.19999999999999</v>
      </c>
      <c r="G85" s="40">
        <v>279.77999999999997</v>
      </c>
      <c r="H85" s="40">
        <v>204.7</v>
      </c>
      <c r="I85" s="40">
        <v>233.29</v>
      </c>
      <c r="J85" s="40">
        <v>206.5</v>
      </c>
      <c r="K85" s="40">
        <v>273.8</v>
      </c>
      <c r="L85" s="40">
        <v>234.41</v>
      </c>
      <c r="M85" s="40">
        <v>215.27</v>
      </c>
      <c r="N85" s="40">
        <v>206.56</v>
      </c>
      <c r="O85" s="40">
        <v>182.79</v>
      </c>
      <c r="P85" s="40">
        <v>132.1</v>
      </c>
      <c r="Q85" s="40">
        <v>118.9</v>
      </c>
      <c r="R85" s="40">
        <v>141.08000000000001</v>
      </c>
      <c r="S85" s="40">
        <v>153.1</v>
      </c>
      <c r="T85" s="40">
        <v>197.34380000000002</v>
      </c>
      <c r="U85" s="39"/>
      <c r="V85" s="39"/>
    </row>
    <row r="86" spans="1:22" x14ac:dyDescent="0.2">
      <c r="A86" t="s">
        <v>35</v>
      </c>
      <c r="B86">
        <v>1964</v>
      </c>
      <c r="C86">
        <v>16</v>
      </c>
      <c r="D86" s="40">
        <v>169.8</v>
      </c>
      <c r="E86" s="40">
        <v>142.80000000000001</v>
      </c>
      <c r="F86" s="40">
        <v>125.3</v>
      </c>
      <c r="G86" s="40">
        <v>189.03</v>
      </c>
      <c r="H86" s="40">
        <v>152.30000000000001</v>
      </c>
      <c r="I86" s="40">
        <v>218.13</v>
      </c>
      <c r="J86" s="40">
        <v>222.9</v>
      </c>
      <c r="K86" s="40">
        <v>282.39999999999998</v>
      </c>
      <c r="L86" s="40">
        <v>238.67</v>
      </c>
      <c r="M86" s="40">
        <v>199.57</v>
      </c>
      <c r="N86" s="40">
        <v>249.83</v>
      </c>
      <c r="O86" s="40">
        <v>134.66</v>
      </c>
      <c r="P86" s="40">
        <v>128.19999999999999</v>
      </c>
      <c r="Q86" s="40">
        <v>89.1</v>
      </c>
      <c r="R86" s="40">
        <v>156.25</v>
      </c>
      <c r="S86" s="40">
        <v>133.69999999999999</v>
      </c>
      <c r="T86" s="40">
        <v>188.75209999999998</v>
      </c>
      <c r="U86" s="39"/>
      <c r="V86" s="39"/>
    </row>
    <row r="87" spans="1:22" x14ac:dyDescent="0.2">
      <c r="A87" t="s">
        <v>35</v>
      </c>
      <c r="B87">
        <v>1965</v>
      </c>
      <c r="C87">
        <v>16</v>
      </c>
      <c r="D87" s="40">
        <v>178</v>
      </c>
      <c r="E87" s="40">
        <v>134.4</v>
      </c>
      <c r="F87" s="40">
        <v>122</v>
      </c>
      <c r="G87" s="40">
        <v>242.44</v>
      </c>
      <c r="H87" s="40">
        <v>139.9</v>
      </c>
      <c r="I87" s="40">
        <v>169.7</v>
      </c>
      <c r="J87" s="40">
        <v>212.1</v>
      </c>
      <c r="K87" s="40">
        <v>307.8</v>
      </c>
      <c r="L87" s="40">
        <v>250.69</v>
      </c>
      <c r="M87" s="40">
        <v>186.41</v>
      </c>
      <c r="N87" s="40">
        <v>193.25</v>
      </c>
      <c r="O87" s="40">
        <v>132.43</v>
      </c>
      <c r="P87" s="40">
        <v>123.8</v>
      </c>
      <c r="Q87" s="40">
        <v>139.9</v>
      </c>
      <c r="R87" s="40">
        <v>150.41999999999999</v>
      </c>
      <c r="S87" s="40">
        <v>166.4</v>
      </c>
      <c r="T87" s="40">
        <v>177.05950000000001</v>
      </c>
      <c r="U87" s="39"/>
      <c r="V87" s="39"/>
    </row>
    <row r="88" spans="1:22" x14ac:dyDescent="0.2">
      <c r="A88" t="s">
        <v>35</v>
      </c>
      <c r="B88">
        <v>1966</v>
      </c>
      <c r="C88">
        <v>16</v>
      </c>
      <c r="D88" s="40">
        <v>159.1</v>
      </c>
      <c r="E88" s="40">
        <v>183.5</v>
      </c>
      <c r="F88" s="40">
        <v>100.1</v>
      </c>
      <c r="G88" s="40">
        <v>205.96</v>
      </c>
      <c r="H88" s="40">
        <v>167.2</v>
      </c>
      <c r="I88" s="40">
        <v>212.38</v>
      </c>
      <c r="J88" s="40">
        <v>202.6</v>
      </c>
      <c r="K88" s="40">
        <v>222.8</v>
      </c>
      <c r="L88" s="40">
        <v>173.49</v>
      </c>
      <c r="M88" s="40">
        <v>204.87</v>
      </c>
      <c r="N88" s="40">
        <v>195.22</v>
      </c>
      <c r="O88" s="40">
        <v>100.32</v>
      </c>
      <c r="P88" s="40">
        <v>103.8</v>
      </c>
      <c r="Q88" s="40">
        <v>126.9</v>
      </c>
      <c r="R88" s="40">
        <v>169.38</v>
      </c>
      <c r="S88" s="40">
        <v>188.6</v>
      </c>
      <c r="T88" s="40">
        <v>173.0641</v>
      </c>
      <c r="U88" s="39"/>
      <c r="V88" s="39"/>
    </row>
    <row r="89" spans="1:22" x14ac:dyDescent="0.2">
      <c r="A89" t="s">
        <v>35</v>
      </c>
      <c r="B89">
        <v>1967</v>
      </c>
      <c r="C89">
        <v>16</v>
      </c>
      <c r="D89" s="40">
        <v>180.9</v>
      </c>
      <c r="E89" s="40">
        <v>202.6</v>
      </c>
      <c r="F89" s="40">
        <v>129.5</v>
      </c>
      <c r="G89" s="40">
        <v>218.65</v>
      </c>
      <c r="H89" s="40">
        <v>204.4</v>
      </c>
      <c r="I89" s="40">
        <v>226.27</v>
      </c>
      <c r="J89" s="40">
        <v>274.3</v>
      </c>
      <c r="K89" s="40">
        <v>377.6</v>
      </c>
      <c r="L89" s="40">
        <v>210.21</v>
      </c>
      <c r="M89" s="40">
        <v>235.94</v>
      </c>
      <c r="N89" s="40">
        <v>195.49</v>
      </c>
      <c r="O89" s="40">
        <v>155.19999999999999</v>
      </c>
      <c r="P89" s="40">
        <v>158.9</v>
      </c>
      <c r="Q89" s="40">
        <v>134.1</v>
      </c>
      <c r="R89" s="40">
        <v>176.62</v>
      </c>
      <c r="S89" s="40">
        <v>158.69999999999999</v>
      </c>
      <c r="T89" s="40">
        <v>198.33270000000002</v>
      </c>
      <c r="U89" s="39"/>
      <c r="V89" s="39"/>
    </row>
    <row r="90" spans="1:22" x14ac:dyDescent="0.2">
      <c r="A90" t="s">
        <v>35</v>
      </c>
      <c r="B90">
        <v>1968</v>
      </c>
      <c r="C90">
        <v>16</v>
      </c>
      <c r="D90" s="40">
        <v>287.5</v>
      </c>
      <c r="E90" s="40">
        <v>299.89999999999998</v>
      </c>
      <c r="F90" s="40">
        <v>231.6</v>
      </c>
      <c r="G90" s="40">
        <v>316.17</v>
      </c>
      <c r="H90" s="40">
        <v>259.8</v>
      </c>
      <c r="I90" s="40">
        <v>258.51</v>
      </c>
      <c r="J90" s="40">
        <v>199.5</v>
      </c>
      <c r="K90" s="40">
        <v>221.9</v>
      </c>
      <c r="L90" s="40">
        <v>262.27999999999997</v>
      </c>
      <c r="M90" s="40">
        <v>197.59</v>
      </c>
      <c r="N90" s="40">
        <v>218.06</v>
      </c>
      <c r="O90" s="40">
        <v>243.66</v>
      </c>
      <c r="P90" s="40">
        <v>217</v>
      </c>
      <c r="Q90" s="40">
        <v>185.3</v>
      </c>
      <c r="R90" s="40">
        <v>210.83</v>
      </c>
      <c r="S90" s="40">
        <v>176.1</v>
      </c>
      <c r="T90" s="40">
        <v>231.77359999999999</v>
      </c>
      <c r="U90" s="39"/>
      <c r="V90" s="39"/>
    </row>
    <row r="91" spans="1:22" x14ac:dyDescent="0.2">
      <c r="A91" t="s">
        <v>35</v>
      </c>
      <c r="B91">
        <v>1969</v>
      </c>
      <c r="C91">
        <v>16</v>
      </c>
      <c r="D91" s="40">
        <v>157.30000000000001</v>
      </c>
      <c r="E91" s="40">
        <v>118.8</v>
      </c>
      <c r="F91" s="40">
        <v>79.400000000000006</v>
      </c>
      <c r="G91" s="40">
        <v>227.69</v>
      </c>
      <c r="H91" s="40">
        <v>131.6</v>
      </c>
      <c r="I91" s="40">
        <v>138.65</v>
      </c>
      <c r="J91" s="40">
        <v>125.4</v>
      </c>
      <c r="K91" s="40">
        <v>169.8</v>
      </c>
      <c r="L91" s="40">
        <v>140.74</v>
      </c>
      <c r="M91" s="40">
        <v>129.18</v>
      </c>
      <c r="N91" s="40">
        <v>127.71</v>
      </c>
      <c r="O91" s="40">
        <v>135.85</v>
      </c>
      <c r="P91" s="40">
        <v>81.099999999999994</v>
      </c>
      <c r="Q91" s="40">
        <v>88.6</v>
      </c>
      <c r="R91" s="40">
        <v>91.97</v>
      </c>
      <c r="S91" s="40">
        <v>116.6</v>
      </c>
      <c r="T91" s="40">
        <v>127.3079</v>
      </c>
      <c r="U91" s="39"/>
      <c r="V91" s="39"/>
    </row>
    <row r="92" spans="1:22" x14ac:dyDescent="0.2">
      <c r="A92" t="s">
        <v>35</v>
      </c>
      <c r="B92">
        <v>1970</v>
      </c>
      <c r="C92">
        <v>16</v>
      </c>
      <c r="D92" s="40">
        <v>306.3</v>
      </c>
      <c r="E92" s="40">
        <v>239.7</v>
      </c>
      <c r="F92" s="40">
        <v>158.30000000000001</v>
      </c>
      <c r="G92" s="40">
        <v>321.33999999999997</v>
      </c>
      <c r="H92" s="40">
        <v>247.3</v>
      </c>
      <c r="I92" s="40">
        <v>260.32</v>
      </c>
      <c r="J92" s="40">
        <v>171.1</v>
      </c>
      <c r="K92" s="40">
        <v>189.5</v>
      </c>
      <c r="L92" s="40">
        <v>206.75</v>
      </c>
      <c r="M92" s="40">
        <v>201.13</v>
      </c>
      <c r="N92" s="40">
        <v>228.19</v>
      </c>
      <c r="O92" s="40">
        <v>227.99</v>
      </c>
      <c r="P92" s="40">
        <v>169.8</v>
      </c>
      <c r="Q92" s="40">
        <v>160.6</v>
      </c>
      <c r="R92" s="40">
        <v>196.79</v>
      </c>
      <c r="S92" s="40">
        <v>188.8</v>
      </c>
      <c r="T92" s="40">
        <v>218.6626</v>
      </c>
      <c r="U92" s="39"/>
      <c r="V92" s="39"/>
    </row>
    <row r="93" spans="1:22" x14ac:dyDescent="0.2">
      <c r="A93" t="s">
        <v>35</v>
      </c>
      <c r="B93">
        <v>1971</v>
      </c>
      <c r="C93">
        <v>16</v>
      </c>
      <c r="D93" s="40">
        <v>163.6</v>
      </c>
      <c r="E93" s="40">
        <v>133</v>
      </c>
      <c r="F93" s="40">
        <v>104.3</v>
      </c>
      <c r="G93" s="40">
        <v>182.39</v>
      </c>
      <c r="H93" s="40">
        <v>129</v>
      </c>
      <c r="I93" s="40">
        <v>149.88</v>
      </c>
      <c r="J93" s="40">
        <v>143.1</v>
      </c>
      <c r="K93" s="40">
        <v>154.69999999999999</v>
      </c>
      <c r="L93" s="40">
        <v>148.71</v>
      </c>
      <c r="M93" s="40">
        <v>141.35</v>
      </c>
      <c r="N93" s="40">
        <v>144.19</v>
      </c>
      <c r="O93" s="40">
        <v>94.87</v>
      </c>
      <c r="P93" s="40">
        <v>97.8</v>
      </c>
      <c r="Q93" s="40">
        <v>81.400000000000006</v>
      </c>
      <c r="R93" s="40">
        <v>148.54</v>
      </c>
      <c r="S93" s="40">
        <v>125.7</v>
      </c>
      <c r="T93" s="40">
        <v>133.43549999999999</v>
      </c>
      <c r="U93" s="39"/>
      <c r="V93" s="39"/>
    </row>
    <row r="94" spans="1:22" x14ac:dyDescent="0.2">
      <c r="A94" t="s">
        <v>35</v>
      </c>
      <c r="B94">
        <v>1972</v>
      </c>
      <c r="C94">
        <v>16</v>
      </c>
      <c r="D94" s="40">
        <v>175.1</v>
      </c>
      <c r="E94" s="40">
        <v>148.69999999999999</v>
      </c>
      <c r="F94" s="40">
        <v>104.9</v>
      </c>
      <c r="G94" s="40">
        <v>172.67</v>
      </c>
      <c r="H94" s="40">
        <v>146.19999999999999</v>
      </c>
      <c r="I94" s="40">
        <v>160.33000000000001</v>
      </c>
      <c r="J94" s="40">
        <v>176.3</v>
      </c>
      <c r="K94" s="40">
        <v>205.3</v>
      </c>
      <c r="L94" s="40">
        <v>239.79</v>
      </c>
      <c r="M94" s="40">
        <v>152.63</v>
      </c>
      <c r="N94" s="40">
        <v>206.19</v>
      </c>
      <c r="O94" s="40">
        <v>99.29</v>
      </c>
      <c r="P94" s="40">
        <v>100.6</v>
      </c>
      <c r="Q94" s="40">
        <v>111.5</v>
      </c>
      <c r="R94" s="40">
        <v>130.63</v>
      </c>
      <c r="S94" s="40">
        <v>131.9</v>
      </c>
      <c r="T94" s="40">
        <v>162.45140000000001</v>
      </c>
      <c r="U94" s="39"/>
      <c r="V94" s="39"/>
    </row>
    <row r="95" spans="1:22" x14ac:dyDescent="0.2">
      <c r="A95" t="s">
        <v>35</v>
      </c>
      <c r="B95">
        <v>1973</v>
      </c>
      <c r="C95">
        <v>16</v>
      </c>
      <c r="D95" s="40">
        <v>241.8</v>
      </c>
      <c r="E95" s="40">
        <v>212.8</v>
      </c>
      <c r="F95" s="40">
        <v>140.19999999999999</v>
      </c>
      <c r="G95" s="40">
        <v>273.75</v>
      </c>
      <c r="H95" s="40">
        <v>224</v>
      </c>
      <c r="I95" s="40">
        <v>211.54</v>
      </c>
      <c r="J95" s="40">
        <v>197.9</v>
      </c>
      <c r="K95" s="40">
        <v>217.8</v>
      </c>
      <c r="L95" s="40">
        <v>266.05</v>
      </c>
      <c r="M95" s="40">
        <v>199.43</v>
      </c>
      <c r="N95" s="40">
        <v>231.48</v>
      </c>
      <c r="O95" s="40">
        <v>176.81</v>
      </c>
      <c r="P95" s="40">
        <v>133.5</v>
      </c>
      <c r="Q95" s="40">
        <v>127.7</v>
      </c>
      <c r="R95" s="40">
        <v>144.86000000000001</v>
      </c>
      <c r="S95" s="40">
        <v>167.5</v>
      </c>
      <c r="T95" s="40">
        <v>205.05019999999999</v>
      </c>
      <c r="U95" s="39"/>
      <c r="V95" s="39"/>
    </row>
    <row r="96" spans="1:22" x14ac:dyDescent="0.2">
      <c r="A96" t="s">
        <v>35</v>
      </c>
      <c r="B96">
        <v>1974</v>
      </c>
      <c r="C96">
        <v>16</v>
      </c>
      <c r="D96" s="40">
        <v>220.9</v>
      </c>
      <c r="E96" s="40">
        <v>223.4</v>
      </c>
      <c r="F96" s="40">
        <v>220.1</v>
      </c>
      <c r="G96" s="40">
        <v>272.31</v>
      </c>
      <c r="H96" s="40">
        <v>231.5</v>
      </c>
      <c r="I96" s="40">
        <v>318.32</v>
      </c>
      <c r="J96" s="40">
        <v>300.5</v>
      </c>
      <c r="K96" s="40">
        <v>364.2</v>
      </c>
      <c r="L96" s="40">
        <v>337.16</v>
      </c>
      <c r="M96" s="40">
        <v>267.48</v>
      </c>
      <c r="N96" s="40">
        <v>297.55</v>
      </c>
      <c r="O96" s="40">
        <v>206.64</v>
      </c>
      <c r="P96" s="40">
        <v>208.4</v>
      </c>
      <c r="Q96" s="40">
        <v>181.4</v>
      </c>
      <c r="R96" s="40">
        <v>279.04000000000002</v>
      </c>
      <c r="S96" s="40">
        <v>226.6</v>
      </c>
      <c r="T96" s="40">
        <v>268.30619999999999</v>
      </c>
      <c r="U96" s="39"/>
      <c r="V96" s="39"/>
    </row>
    <row r="97" spans="1:22" x14ac:dyDescent="0.2">
      <c r="A97" t="s">
        <v>35</v>
      </c>
      <c r="B97">
        <v>1975</v>
      </c>
      <c r="C97">
        <v>16</v>
      </c>
      <c r="D97" s="40">
        <v>150.30000000000001</v>
      </c>
      <c r="E97" s="40">
        <v>160.5</v>
      </c>
      <c r="F97" s="40">
        <v>101.7</v>
      </c>
      <c r="G97" s="40">
        <v>180.84</v>
      </c>
      <c r="H97" s="40">
        <v>153</v>
      </c>
      <c r="I97" s="40">
        <v>178.09</v>
      </c>
      <c r="J97" s="40">
        <v>177.7</v>
      </c>
      <c r="K97" s="40">
        <v>211.3</v>
      </c>
      <c r="L97" s="40">
        <v>202.42</v>
      </c>
      <c r="M97" s="40">
        <v>155.82</v>
      </c>
      <c r="N97" s="40">
        <v>166.6</v>
      </c>
      <c r="O97" s="40">
        <v>117.08</v>
      </c>
      <c r="P97" s="40">
        <v>111.4</v>
      </c>
      <c r="Q97" s="40">
        <v>98.2</v>
      </c>
      <c r="R97" s="40">
        <v>128.69</v>
      </c>
      <c r="S97" s="40">
        <v>121.6</v>
      </c>
      <c r="T97" s="40">
        <v>154.6122</v>
      </c>
      <c r="U97" s="39"/>
      <c r="V97" s="39"/>
    </row>
    <row r="98" spans="1:22" x14ac:dyDescent="0.2">
      <c r="A98" t="s">
        <v>35</v>
      </c>
      <c r="B98">
        <v>1976</v>
      </c>
      <c r="C98">
        <v>16</v>
      </c>
      <c r="D98" s="40">
        <v>170.8</v>
      </c>
      <c r="E98" s="40">
        <v>178</v>
      </c>
      <c r="F98" s="40">
        <v>98</v>
      </c>
      <c r="G98" s="40">
        <v>170.97</v>
      </c>
      <c r="H98" s="40">
        <v>153.80000000000001</v>
      </c>
      <c r="I98" s="40">
        <v>180.6</v>
      </c>
      <c r="J98" s="40">
        <v>203.2</v>
      </c>
      <c r="K98" s="40">
        <v>232.6</v>
      </c>
      <c r="L98" s="40">
        <v>218.36</v>
      </c>
      <c r="M98" s="40">
        <v>151.22999999999999</v>
      </c>
      <c r="N98" s="40">
        <v>192.29</v>
      </c>
      <c r="O98" s="40">
        <v>144.65</v>
      </c>
      <c r="P98" s="40">
        <v>109.1</v>
      </c>
      <c r="Q98" s="40">
        <v>98</v>
      </c>
      <c r="R98" s="40">
        <v>130.76</v>
      </c>
      <c r="S98" s="40">
        <v>125.1</v>
      </c>
      <c r="T98" s="40">
        <v>164.52760000000001</v>
      </c>
      <c r="U98" s="39"/>
      <c r="V98" s="39"/>
    </row>
    <row r="99" spans="1:22" x14ac:dyDescent="0.2">
      <c r="A99" t="s">
        <v>35</v>
      </c>
      <c r="B99">
        <v>1977</v>
      </c>
      <c r="C99">
        <v>16</v>
      </c>
      <c r="D99" s="40">
        <v>229.2</v>
      </c>
      <c r="E99" s="40">
        <v>193.2</v>
      </c>
      <c r="F99" s="40">
        <v>164.6</v>
      </c>
      <c r="G99" s="40">
        <v>244.92</v>
      </c>
      <c r="H99" s="40">
        <v>186.5</v>
      </c>
      <c r="I99" s="40">
        <v>200.03</v>
      </c>
      <c r="J99" s="40">
        <v>196</v>
      </c>
      <c r="K99" s="40">
        <v>235.4</v>
      </c>
      <c r="L99" s="40">
        <v>244.27</v>
      </c>
      <c r="M99" s="40">
        <v>208.46</v>
      </c>
      <c r="N99" s="40">
        <v>206.48</v>
      </c>
      <c r="O99" s="40">
        <v>131.97999999999999</v>
      </c>
      <c r="P99" s="40">
        <v>134.80000000000001</v>
      </c>
      <c r="Q99" s="40">
        <v>135.1</v>
      </c>
      <c r="R99" s="40">
        <v>192.18</v>
      </c>
      <c r="S99" s="40">
        <v>204.2</v>
      </c>
      <c r="T99" s="40">
        <v>192.72309999999999</v>
      </c>
      <c r="U99" s="39"/>
      <c r="V99" s="39"/>
    </row>
    <row r="100" spans="1:22" x14ac:dyDescent="0.2">
      <c r="A100" t="s">
        <v>35</v>
      </c>
      <c r="B100">
        <v>1978</v>
      </c>
      <c r="C100">
        <v>16</v>
      </c>
      <c r="D100" s="40">
        <v>240.3</v>
      </c>
      <c r="E100" s="40">
        <v>180.4</v>
      </c>
      <c r="F100" s="40">
        <v>173.9</v>
      </c>
      <c r="G100" s="40">
        <v>236.75</v>
      </c>
      <c r="H100" s="40">
        <v>175.1</v>
      </c>
      <c r="I100" s="40">
        <v>149.16999999999999</v>
      </c>
      <c r="J100" s="40">
        <v>98.7</v>
      </c>
      <c r="K100" s="40">
        <v>95.3</v>
      </c>
      <c r="L100" s="40">
        <v>168.18</v>
      </c>
      <c r="M100" s="40">
        <v>109.21</v>
      </c>
      <c r="N100" s="40">
        <v>186.4</v>
      </c>
      <c r="O100" s="40">
        <v>180.36</v>
      </c>
      <c r="P100" s="40">
        <v>170.3</v>
      </c>
      <c r="Q100" s="40">
        <v>126.4</v>
      </c>
      <c r="R100" s="40">
        <v>189.69</v>
      </c>
      <c r="S100" s="40">
        <v>139</v>
      </c>
      <c r="T100" s="40">
        <v>164.73740000000001</v>
      </c>
      <c r="U100" s="39"/>
      <c r="V100" s="39"/>
    </row>
    <row r="101" spans="1:22" x14ac:dyDescent="0.2">
      <c r="A101" t="s">
        <v>35</v>
      </c>
      <c r="B101">
        <v>1979</v>
      </c>
      <c r="C101">
        <v>16</v>
      </c>
      <c r="D101" s="40">
        <v>124.5</v>
      </c>
      <c r="E101" s="40">
        <v>167.4</v>
      </c>
      <c r="F101" s="40">
        <v>118.3</v>
      </c>
      <c r="G101" s="40">
        <v>182.01</v>
      </c>
      <c r="H101" s="40">
        <v>130.1</v>
      </c>
      <c r="I101" s="40">
        <v>139.79</v>
      </c>
      <c r="J101" s="40">
        <v>171.8</v>
      </c>
      <c r="K101" s="40">
        <v>205.8</v>
      </c>
      <c r="L101" s="40">
        <v>231.28</v>
      </c>
      <c r="M101" s="40">
        <v>155.94</v>
      </c>
      <c r="N101" s="40">
        <v>244.76</v>
      </c>
      <c r="O101" s="40">
        <v>105.71</v>
      </c>
      <c r="P101" s="40">
        <v>113</v>
      </c>
      <c r="Q101" s="40">
        <v>88.1</v>
      </c>
      <c r="R101" s="40">
        <v>176.83</v>
      </c>
      <c r="S101" s="40">
        <v>144.80000000000001</v>
      </c>
      <c r="T101" s="40">
        <v>172.38549999999998</v>
      </c>
      <c r="U101" s="39"/>
      <c r="V101" s="39"/>
    </row>
    <row r="102" spans="1:22" x14ac:dyDescent="0.2">
      <c r="A102" t="s">
        <v>35</v>
      </c>
      <c r="B102">
        <v>1980</v>
      </c>
      <c r="C102">
        <v>16</v>
      </c>
      <c r="D102" s="40">
        <v>230</v>
      </c>
      <c r="E102" s="40">
        <v>193.3</v>
      </c>
      <c r="F102" s="40">
        <v>125.6</v>
      </c>
      <c r="G102" s="40">
        <v>311.86</v>
      </c>
      <c r="H102" s="40">
        <v>196.6</v>
      </c>
      <c r="I102" s="40">
        <v>183.97</v>
      </c>
      <c r="J102" s="40">
        <v>167.8</v>
      </c>
      <c r="K102" s="40">
        <v>229.8</v>
      </c>
      <c r="L102" s="40">
        <v>192.19</v>
      </c>
      <c r="M102" s="40">
        <v>154.9</v>
      </c>
      <c r="N102" s="40">
        <v>196.27</v>
      </c>
      <c r="O102" s="40">
        <v>174.99</v>
      </c>
      <c r="P102" s="40">
        <v>136.69999999999999</v>
      </c>
      <c r="Q102" s="40">
        <v>124.3</v>
      </c>
      <c r="R102" s="40">
        <v>189.12</v>
      </c>
      <c r="S102" s="40">
        <v>163.1</v>
      </c>
      <c r="T102" s="40">
        <v>183.76009999999999</v>
      </c>
      <c r="U102" s="39"/>
      <c r="V102" s="39"/>
    </row>
    <row r="103" spans="1:22" x14ac:dyDescent="0.2">
      <c r="A103" t="s">
        <v>35</v>
      </c>
      <c r="B103">
        <v>1981</v>
      </c>
      <c r="C103">
        <v>16</v>
      </c>
      <c r="D103" s="40">
        <v>238.2</v>
      </c>
      <c r="E103" s="40">
        <v>224.9</v>
      </c>
      <c r="F103" s="40">
        <v>181.6</v>
      </c>
      <c r="G103" s="40">
        <v>279.83999999999997</v>
      </c>
      <c r="H103" s="40">
        <v>244.2</v>
      </c>
      <c r="I103" s="40">
        <v>306.14</v>
      </c>
      <c r="J103" s="40">
        <v>282.3</v>
      </c>
      <c r="K103" s="40">
        <v>356.3</v>
      </c>
      <c r="L103" s="40">
        <v>374.97</v>
      </c>
      <c r="M103" s="40">
        <v>262.54000000000002</v>
      </c>
      <c r="N103" s="40">
        <v>372.42</v>
      </c>
      <c r="O103" s="40">
        <v>210.88</v>
      </c>
      <c r="P103" s="40">
        <v>183.1</v>
      </c>
      <c r="Q103" s="40">
        <v>180.8</v>
      </c>
      <c r="R103" s="40">
        <v>259.64</v>
      </c>
      <c r="S103" s="40">
        <v>249.1</v>
      </c>
      <c r="T103" s="40">
        <v>284.86700000000002</v>
      </c>
      <c r="U103" s="39"/>
      <c r="V103" s="39"/>
    </row>
    <row r="104" spans="1:22" x14ac:dyDescent="0.2">
      <c r="A104" t="s">
        <v>35</v>
      </c>
      <c r="B104">
        <v>1982</v>
      </c>
      <c r="C104">
        <v>16</v>
      </c>
      <c r="D104" s="40">
        <v>151.5</v>
      </c>
      <c r="E104" s="40">
        <v>165.4</v>
      </c>
      <c r="F104" s="40">
        <v>78</v>
      </c>
      <c r="G104" s="40">
        <v>185.24</v>
      </c>
      <c r="H104" s="40">
        <v>159.5</v>
      </c>
      <c r="I104" s="40">
        <v>206.12</v>
      </c>
      <c r="J104" s="40">
        <v>252.7</v>
      </c>
      <c r="K104" s="40">
        <v>309.39999999999998</v>
      </c>
      <c r="L104" s="40">
        <v>246.37</v>
      </c>
      <c r="M104" s="40">
        <v>205.99</v>
      </c>
      <c r="N104" s="40">
        <v>156.88999999999999</v>
      </c>
      <c r="O104" s="40">
        <v>88.55</v>
      </c>
      <c r="P104" s="40">
        <v>74.599999999999994</v>
      </c>
      <c r="Q104" s="40">
        <v>78</v>
      </c>
      <c r="R104" s="40">
        <v>67.150000000000006</v>
      </c>
      <c r="S104" s="40">
        <v>116.3</v>
      </c>
      <c r="T104" s="40">
        <v>159.17019999999999</v>
      </c>
      <c r="U104" s="39"/>
      <c r="V104" s="39"/>
    </row>
    <row r="105" spans="1:22" x14ac:dyDescent="0.2">
      <c r="A105" t="s">
        <v>35</v>
      </c>
      <c r="B105">
        <v>1983</v>
      </c>
      <c r="C105">
        <v>16</v>
      </c>
      <c r="D105" s="40">
        <v>203.1</v>
      </c>
      <c r="E105" s="40">
        <v>212.3</v>
      </c>
      <c r="F105" s="40">
        <v>126.6</v>
      </c>
      <c r="G105" s="40">
        <v>256.45</v>
      </c>
      <c r="H105" s="40">
        <v>184.8</v>
      </c>
      <c r="I105" s="40">
        <v>181.4</v>
      </c>
      <c r="J105" s="40">
        <v>157.5</v>
      </c>
      <c r="K105" s="40">
        <v>221.4</v>
      </c>
      <c r="L105" s="40">
        <v>195.03</v>
      </c>
      <c r="M105" s="40">
        <v>158.25</v>
      </c>
      <c r="N105" s="40">
        <v>181.82</v>
      </c>
      <c r="O105" s="40">
        <v>138.44</v>
      </c>
      <c r="P105" s="40">
        <v>109.2</v>
      </c>
      <c r="Q105" s="40">
        <v>98.4</v>
      </c>
      <c r="R105" s="40">
        <v>95.18</v>
      </c>
      <c r="S105" s="40">
        <v>122.4</v>
      </c>
      <c r="T105" s="40">
        <v>163.63830000000002</v>
      </c>
      <c r="U105" s="39"/>
      <c r="V105" s="39"/>
    </row>
    <row r="106" spans="1:22" x14ac:dyDescent="0.2">
      <c r="A106" t="s">
        <v>35</v>
      </c>
      <c r="B106">
        <v>1984</v>
      </c>
      <c r="C106">
        <v>16</v>
      </c>
      <c r="D106" s="40">
        <v>231.2</v>
      </c>
      <c r="E106" s="40">
        <v>247.1</v>
      </c>
      <c r="F106" s="40">
        <v>154.30000000000001</v>
      </c>
      <c r="G106" s="40">
        <v>278.38</v>
      </c>
      <c r="H106" s="40">
        <v>247.1</v>
      </c>
      <c r="I106" s="40">
        <v>330.82</v>
      </c>
      <c r="J106" s="40">
        <v>288.5</v>
      </c>
      <c r="K106" s="40">
        <v>337.1</v>
      </c>
      <c r="L106" s="40">
        <v>257.66000000000003</v>
      </c>
      <c r="M106" s="40">
        <v>273.85000000000002</v>
      </c>
      <c r="N106" s="40">
        <v>231.12</v>
      </c>
      <c r="O106" s="40">
        <v>153.06</v>
      </c>
      <c r="P106" s="40">
        <v>133.5</v>
      </c>
      <c r="Q106" s="40">
        <v>148.9</v>
      </c>
      <c r="R106" s="40">
        <v>149.66</v>
      </c>
      <c r="S106" s="40">
        <v>201.9</v>
      </c>
      <c r="T106" s="40">
        <v>230.52359999999999</v>
      </c>
      <c r="U106" s="39"/>
      <c r="V106" s="39"/>
    </row>
    <row r="107" spans="1:22" x14ac:dyDescent="0.2">
      <c r="A107" t="s">
        <v>35</v>
      </c>
      <c r="B107">
        <v>1985</v>
      </c>
      <c r="C107">
        <v>16</v>
      </c>
      <c r="D107" s="40">
        <v>188.7</v>
      </c>
      <c r="E107" s="40">
        <v>142.30000000000001</v>
      </c>
      <c r="F107" s="40">
        <v>81.8</v>
      </c>
      <c r="G107" s="40">
        <v>199.64</v>
      </c>
      <c r="H107" s="40">
        <v>143</v>
      </c>
      <c r="I107" s="40">
        <v>148.13</v>
      </c>
      <c r="J107" s="40">
        <v>132.6</v>
      </c>
      <c r="K107" s="40">
        <v>165.5</v>
      </c>
      <c r="L107" s="40">
        <v>165.62</v>
      </c>
      <c r="M107" s="40">
        <v>136.04</v>
      </c>
      <c r="N107" s="40">
        <v>163.09</v>
      </c>
      <c r="O107" s="40">
        <v>109.82</v>
      </c>
      <c r="P107" s="40">
        <v>83.8</v>
      </c>
      <c r="Q107" s="40">
        <v>78</v>
      </c>
      <c r="R107" s="40">
        <v>90.33</v>
      </c>
      <c r="S107" s="40">
        <v>105.3</v>
      </c>
      <c r="T107" s="40">
        <v>136.17869999999999</v>
      </c>
      <c r="U107" s="39"/>
      <c r="V107" s="39"/>
    </row>
    <row r="108" spans="1:22" x14ac:dyDescent="0.2">
      <c r="A108" t="s">
        <v>35</v>
      </c>
      <c r="B108">
        <v>1986</v>
      </c>
      <c r="C108">
        <v>16</v>
      </c>
      <c r="D108" s="40">
        <v>195.1</v>
      </c>
      <c r="E108" s="40">
        <v>153.69999999999999</v>
      </c>
      <c r="F108" s="40">
        <v>111.8</v>
      </c>
      <c r="G108" s="40">
        <v>265.29000000000002</v>
      </c>
      <c r="H108" s="40">
        <v>162.19999999999999</v>
      </c>
      <c r="I108" s="40">
        <v>214.54</v>
      </c>
      <c r="J108" s="40">
        <v>226.1</v>
      </c>
      <c r="K108" s="40">
        <v>292.10000000000002</v>
      </c>
      <c r="L108" s="40">
        <v>231.71</v>
      </c>
      <c r="M108" s="40">
        <v>204.11</v>
      </c>
      <c r="N108" s="40">
        <v>179.55</v>
      </c>
      <c r="O108" s="40">
        <v>130.94</v>
      </c>
      <c r="P108" s="40">
        <v>107.3</v>
      </c>
      <c r="Q108" s="40">
        <v>108</v>
      </c>
      <c r="R108" s="40">
        <v>131.80000000000001</v>
      </c>
      <c r="S108" s="40">
        <v>156.4</v>
      </c>
      <c r="T108" s="40">
        <v>177.5316</v>
      </c>
      <c r="U108" s="39"/>
      <c r="V108" s="39"/>
    </row>
    <row r="109" spans="1:22" x14ac:dyDescent="0.2">
      <c r="A109" t="s">
        <v>35</v>
      </c>
      <c r="B109">
        <v>1987</v>
      </c>
      <c r="C109">
        <v>16</v>
      </c>
      <c r="D109" s="40">
        <v>244.7</v>
      </c>
      <c r="E109" s="40">
        <v>235.7</v>
      </c>
      <c r="F109" s="40">
        <v>158.9</v>
      </c>
      <c r="G109" s="40">
        <v>253.64</v>
      </c>
      <c r="H109" s="40">
        <v>228.5</v>
      </c>
      <c r="I109" s="40">
        <v>260.58</v>
      </c>
      <c r="J109" s="40">
        <v>270.89999999999998</v>
      </c>
      <c r="K109" s="40">
        <v>296.3</v>
      </c>
      <c r="L109" s="40">
        <v>234.63</v>
      </c>
      <c r="M109" s="40">
        <v>219.68</v>
      </c>
      <c r="N109" s="40">
        <v>198.66</v>
      </c>
      <c r="O109" s="40">
        <v>154.91</v>
      </c>
      <c r="P109" s="40">
        <v>139.5</v>
      </c>
      <c r="Q109" s="40">
        <v>131.69999999999999</v>
      </c>
      <c r="R109" s="40">
        <v>143.86000000000001</v>
      </c>
      <c r="S109" s="40">
        <v>166.5</v>
      </c>
      <c r="T109" s="40">
        <v>204.7893</v>
      </c>
      <c r="U109" s="39"/>
      <c r="V109" s="39"/>
    </row>
    <row r="110" spans="1:22" x14ac:dyDescent="0.2">
      <c r="A110" t="s">
        <v>35</v>
      </c>
      <c r="B110">
        <v>1988</v>
      </c>
      <c r="C110">
        <v>16</v>
      </c>
      <c r="D110" s="40">
        <v>164.2</v>
      </c>
      <c r="E110" s="40">
        <v>182.1</v>
      </c>
      <c r="F110" s="40">
        <v>82.9</v>
      </c>
      <c r="G110" s="40">
        <v>231.58</v>
      </c>
      <c r="H110" s="40">
        <v>179.7</v>
      </c>
      <c r="I110" s="40">
        <v>234.5</v>
      </c>
      <c r="J110" s="40">
        <v>204.8</v>
      </c>
      <c r="K110" s="40">
        <v>238.1</v>
      </c>
      <c r="L110" s="40">
        <v>223.19</v>
      </c>
      <c r="M110" s="40">
        <v>188.58</v>
      </c>
      <c r="N110" s="40">
        <v>200.43</v>
      </c>
      <c r="O110" s="40">
        <v>117.19</v>
      </c>
      <c r="P110" s="40">
        <v>82.5</v>
      </c>
      <c r="Q110" s="40">
        <v>100.8</v>
      </c>
      <c r="R110" s="40">
        <v>151.88</v>
      </c>
      <c r="S110" s="40">
        <v>156.6</v>
      </c>
      <c r="T110" s="40">
        <v>178.75209999999998</v>
      </c>
      <c r="U110" s="39"/>
      <c r="V110" s="39"/>
    </row>
    <row r="111" spans="1:22" x14ac:dyDescent="0.2">
      <c r="A111" t="s">
        <v>35</v>
      </c>
      <c r="B111">
        <v>1989</v>
      </c>
      <c r="C111">
        <v>16</v>
      </c>
      <c r="D111" s="40">
        <v>106.2</v>
      </c>
      <c r="E111" s="40">
        <v>123.5</v>
      </c>
      <c r="F111" s="40">
        <v>112.1</v>
      </c>
      <c r="G111" s="40">
        <v>131.6</v>
      </c>
      <c r="H111" s="40">
        <v>138.30000000000001</v>
      </c>
      <c r="I111" s="40">
        <v>182.55</v>
      </c>
      <c r="J111" s="40">
        <v>151.9</v>
      </c>
      <c r="K111" s="40">
        <v>172.8</v>
      </c>
      <c r="L111" s="40">
        <v>146.04</v>
      </c>
      <c r="M111" s="40">
        <v>186.31</v>
      </c>
      <c r="N111" s="40">
        <v>210.74</v>
      </c>
      <c r="O111" s="40">
        <v>99.54</v>
      </c>
      <c r="P111" s="40">
        <v>115.3</v>
      </c>
      <c r="Q111" s="40">
        <v>114.6</v>
      </c>
      <c r="R111" s="40">
        <v>182.24</v>
      </c>
      <c r="S111" s="40">
        <v>168.3</v>
      </c>
      <c r="T111" s="40">
        <v>159.0403</v>
      </c>
      <c r="U111" s="39"/>
      <c r="V111" s="39"/>
    </row>
    <row r="112" spans="1:22" x14ac:dyDescent="0.2">
      <c r="A112" t="s">
        <v>35</v>
      </c>
      <c r="B112">
        <v>1990</v>
      </c>
      <c r="C112">
        <v>16</v>
      </c>
      <c r="D112" s="40">
        <v>260.5</v>
      </c>
      <c r="E112" s="40">
        <v>276.5</v>
      </c>
      <c r="F112" s="40">
        <v>116.7</v>
      </c>
      <c r="G112" s="40">
        <v>330.26</v>
      </c>
      <c r="H112" s="40">
        <v>257.10000000000002</v>
      </c>
      <c r="I112" s="40">
        <v>243.54</v>
      </c>
      <c r="J112" s="40">
        <v>232.4</v>
      </c>
      <c r="K112" s="40">
        <v>249.4</v>
      </c>
      <c r="L112" s="40">
        <v>299.18</v>
      </c>
      <c r="M112" s="40">
        <v>229.49</v>
      </c>
      <c r="N112" s="40">
        <v>279.99</v>
      </c>
      <c r="O112" s="40">
        <v>199.23</v>
      </c>
      <c r="P112" s="40">
        <v>139.6</v>
      </c>
      <c r="Q112" s="40">
        <v>144.6</v>
      </c>
      <c r="R112" s="40">
        <v>174.78</v>
      </c>
      <c r="S112" s="40">
        <v>181.5</v>
      </c>
      <c r="T112" s="40">
        <v>236.92930000000001</v>
      </c>
      <c r="U112" s="39"/>
      <c r="V112" s="39"/>
    </row>
    <row r="113" spans="1:58" x14ac:dyDescent="0.2">
      <c r="A113" t="s">
        <v>35</v>
      </c>
      <c r="B113">
        <v>1991</v>
      </c>
      <c r="C113">
        <v>16</v>
      </c>
      <c r="D113" s="40">
        <v>187.7</v>
      </c>
      <c r="E113" s="40">
        <v>197.8</v>
      </c>
      <c r="F113" s="40">
        <v>90.3</v>
      </c>
      <c r="G113" s="40">
        <v>227.93</v>
      </c>
      <c r="H113" s="40">
        <v>191.7</v>
      </c>
      <c r="I113" s="40">
        <v>235.52</v>
      </c>
      <c r="J113" s="40">
        <v>192.3</v>
      </c>
      <c r="K113" s="40">
        <v>231.4</v>
      </c>
      <c r="L113" s="40">
        <v>222.98</v>
      </c>
      <c r="M113" s="40">
        <v>175.67</v>
      </c>
      <c r="N113" s="40">
        <v>162.13999999999999</v>
      </c>
      <c r="O113" s="40">
        <v>104.68</v>
      </c>
      <c r="P113" s="40">
        <v>90.9</v>
      </c>
      <c r="Q113" s="40">
        <v>86.9</v>
      </c>
      <c r="R113" s="40">
        <v>98.39</v>
      </c>
      <c r="S113" s="40">
        <v>115.3</v>
      </c>
      <c r="T113" s="40">
        <v>165.64519999999999</v>
      </c>
      <c r="U113" s="39"/>
      <c r="V113" s="39"/>
    </row>
    <row r="114" spans="1:58" x14ac:dyDescent="0.2">
      <c r="A114" t="s">
        <v>35</v>
      </c>
      <c r="B114">
        <v>1992</v>
      </c>
      <c r="C114">
        <v>16</v>
      </c>
      <c r="D114" s="40">
        <v>232.1</v>
      </c>
      <c r="E114" s="40">
        <v>230.1</v>
      </c>
      <c r="F114" s="40">
        <v>124.3</v>
      </c>
      <c r="G114" s="40">
        <v>281.77</v>
      </c>
      <c r="H114" s="40">
        <v>239.1</v>
      </c>
      <c r="I114" s="40">
        <v>270.89999999999998</v>
      </c>
      <c r="J114" s="40">
        <v>235.3</v>
      </c>
      <c r="K114" s="40">
        <v>306.5</v>
      </c>
      <c r="L114" s="40">
        <v>313.5</v>
      </c>
      <c r="M114" s="40">
        <v>225.22</v>
      </c>
      <c r="N114" s="40">
        <v>291.79000000000002</v>
      </c>
      <c r="O114" s="40">
        <v>147.44999999999999</v>
      </c>
      <c r="P114" s="40">
        <v>122.4</v>
      </c>
      <c r="Q114" s="40">
        <v>143</v>
      </c>
      <c r="R114" s="40">
        <v>139.80000000000001</v>
      </c>
      <c r="S114" s="40">
        <v>173.5</v>
      </c>
      <c r="T114" s="40">
        <v>232.10360000000003</v>
      </c>
      <c r="U114" s="39"/>
      <c r="V114" s="39"/>
    </row>
    <row r="115" spans="1:58" x14ac:dyDescent="0.2">
      <c r="A115" t="s">
        <v>35</v>
      </c>
      <c r="B115">
        <v>1993</v>
      </c>
      <c r="C115">
        <v>16</v>
      </c>
      <c r="D115" s="40">
        <v>213.4</v>
      </c>
      <c r="E115" s="40">
        <v>239.7</v>
      </c>
      <c r="F115" s="40">
        <v>125.7</v>
      </c>
      <c r="G115" s="40">
        <v>224.49</v>
      </c>
      <c r="H115" s="40">
        <v>220.8</v>
      </c>
      <c r="I115" s="40">
        <v>289.33999999999997</v>
      </c>
      <c r="J115" s="40">
        <v>238.8</v>
      </c>
      <c r="K115" s="40">
        <v>242.3</v>
      </c>
      <c r="L115" s="40">
        <v>228.02</v>
      </c>
      <c r="M115" s="40">
        <v>201.43</v>
      </c>
      <c r="N115" s="40">
        <v>190.85</v>
      </c>
      <c r="O115" s="40">
        <v>171.62</v>
      </c>
      <c r="P115" s="40">
        <v>129.1</v>
      </c>
      <c r="Q115" s="40">
        <v>121.8</v>
      </c>
      <c r="R115" s="40">
        <v>155.12</v>
      </c>
      <c r="S115" s="40">
        <v>151.6</v>
      </c>
      <c r="T115" s="40">
        <v>199.1507</v>
      </c>
      <c r="U115" s="39"/>
      <c r="V115" s="39"/>
    </row>
    <row r="116" spans="1:58" x14ac:dyDescent="0.2">
      <c r="A116" t="s">
        <v>35</v>
      </c>
      <c r="B116">
        <v>1994</v>
      </c>
      <c r="C116">
        <v>16</v>
      </c>
      <c r="D116" s="40">
        <v>200.5</v>
      </c>
      <c r="E116" s="40">
        <v>215.4</v>
      </c>
      <c r="F116" s="40">
        <v>139.80000000000001</v>
      </c>
      <c r="G116" s="40">
        <v>254.07</v>
      </c>
      <c r="H116" s="40">
        <v>232.1</v>
      </c>
      <c r="I116" s="40">
        <v>274.02999999999997</v>
      </c>
      <c r="J116" s="40">
        <v>203.4</v>
      </c>
      <c r="K116" s="40">
        <v>238.7</v>
      </c>
      <c r="L116" s="40">
        <v>202.76</v>
      </c>
      <c r="M116" s="40">
        <v>203.46</v>
      </c>
      <c r="N116" s="40">
        <v>197.71</v>
      </c>
      <c r="O116" s="40">
        <v>167.15</v>
      </c>
      <c r="P116" s="40">
        <v>140.6</v>
      </c>
      <c r="Q116" s="40">
        <v>134.30000000000001</v>
      </c>
      <c r="R116" s="40">
        <v>151.44</v>
      </c>
      <c r="S116" s="40">
        <v>161</v>
      </c>
      <c r="T116" s="40">
        <v>199.02979999999999</v>
      </c>
      <c r="U116" s="39"/>
      <c r="V116" s="39"/>
    </row>
    <row r="117" spans="1:58" x14ac:dyDescent="0.2">
      <c r="A117" t="s">
        <v>35</v>
      </c>
      <c r="B117">
        <v>1995</v>
      </c>
      <c r="C117">
        <v>16</v>
      </c>
      <c r="D117" s="40">
        <v>175</v>
      </c>
      <c r="E117" s="40">
        <v>202</v>
      </c>
      <c r="F117" s="40">
        <v>129</v>
      </c>
      <c r="G117" s="40">
        <v>171.67</v>
      </c>
      <c r="H117" s="40">
        <v>176.8</v>
      </c>
      <c r="I117" s="40">
        <v>171.94</v>
      </c>
      <c r="J117" s="40">
        <v>167.9</v>
      </c>
      <c r="K117" s="40">
        <v>203.8</v>
      </c>
      <c r="L117" s="40">
        <v>219.3</v>
      </c>
      <c r="M117" s="40">
        <v>161.66999999999999</v>
      </c>
      <c r="N117" s="40">
        <v>201.64</v>
      </c>
      <c r="O117" s="40">
        <v>137.19999999999999</v>
      </c>
      <c r="P117" s="40">
        <v>119.3</v>
      </c>
      <c r="Q117" s="40">
        <v>136.30000000000001</v>
      </c>
      <c r="R117" s="40">
        <v>199.06</v>
      </c>
      <c r="S117" s="40">
        <v>180.6</v>
      </c>
      <c r="T117" s="40">
        <v>175.83670000000001</v>
      </c>
      <c r="U117" s="39"/>
      <c r="V117" s="39"/>
    </row>
    <row r="118" spans="1:58" x14ac:dyDescent="0.2">
      <c r="A118" t="s">
        <v>35</v>
      </c>
      <c r="B118">
        <v>1996</v>
      </c>
      <c r="C118">
        <v>16</v>
      </c>
      <c r="D118" s="40">
        <v>212.9</v>
      </c>
      <c r="E118" s="40">
        <v>211</v>
      </c>
      <c r="F118" s="40">
        <v>141.4</v>
      </c>
      <c r="G118" s="40">
        <v>239.53</v>
      </c>
      <c r="H118" s="40">
        <v>231.9</v>
      </c>
      <c r="I118" s="40">
        <v>241.1</v>
      </c>
      <c r="J118" s="40">
        <v>227.7</v>
      </c>
      <c r="K118" s="40">
        <v>285.2</v>
      </c>
      <c r="L118" s="40">
        <v>258.27</v>
      </c>
      <c r="M118" s="40">
        <v>236.81</v>
      </c>
      <c r="N118" s="40">
        <v>244.74</v>
      </c>
      <c r="O118" s="40">
        <v>174.07</v>
      </c>
      <c r="P118" s="40">
        <v>140.19999999999999</v>
      </c>
      <c r="Q118" s="40">
        <v>157.9</v>
      </c>
      <c r="R118" s="40">
        <v>170.5</v>
      </c>
      <c r="S118" s="40">
        <v>199.8</v>
      </c>
      <c r="T118" s="40">
        <v>215.5223</v>
      </c>
      <c r="U118" s="39"/>
      <c r="V118" s="39"/>
    </row>
    <row r="119" spans="1:58" x14ac:dyDescent="0.2">
      <c r="A119" t="s">
        <v>35</v>
      </c>
      <c r="B119">
        <v>1997</v>
      </c>
      <c r="C119">
        <v>16</v>
      </c>
      <c r="D119" s="40">
        <v>127.7</v>
      </c>
      <c r="E119" s="40">
        <v>104.8</v>
      </c>
      <c r="F119" s="40">
        <v>69.8</v>
      </c>
      <c r="G119" s="40">
        <v>162.59</v>
      </c>
      <c r="H119" s="40">
        <v>122.9</v>
      </c>
      <c r="I119" s="40">
        <v>142.84</v>
      </c>
      <c r="J119" s="40">
        <v>158</v>
      </c>
      <c r="K119" s="40">
        <v>177.6</v>
      </c>
      <c r="L119" s="40">
        <v>142.38999999999999</v>
      </c>
      <c r="M119" s="40">
        <v>146.06</v>
      </c>
      <c r="N119" s="40">
        <v>142.55000000000001</v>
      </c>
      <c r="O119" s="40">
        <v>108.86</v>
      </c>
      <c r="P119" s="40">
        <v>75.7</v>
      </c>
      <c r="Q119" s="40">
        <v>77.2</v>
      </c>
      <c r="R119" s="40">
        <v>113.01</v>
      </c>
      <c r="S119" s="40">
        <v>106.3</v>
      </c>
      <c r="T119" s="40">
        <v>127.41629999999999</v>
      </c>
      <c r="U119" s="39"/>
      <c r="V119" s="39"/>
    </row>
    <row r="120" spans="1:58" x14ac:dyDescent="0.2">
      <c r="A120" t="s">
        <v>35</v>
      </c>
      <c r="B120">
        <v>1998</v>
      </c>
      <c r="C120">
        <v>16</v>
      </c>
      <c r="D120" s="40">
        <v>291.7</v>
      </c>
      <c r="E120" s="40">
        <v>304.3</v>
      </c>
      <c r="F120" s="40">
        <v>188</v>
      </c>
      <c r="G120" s="40">
        <v>322.33999999999997</v>
      </c>
      <c r="H120" s="40">
        <v>345.4</v>
      </c>
      <c r="I120" s="40">
        <v>449</v>
      </c>
      <c r="J120" s="40">
        <v>368.5</v>
      </c>
      <c r="K120" s="40">
        <v>423.9</v>
      </c>
      <c r="L120" s="40">
        <v>414.18</v>
      </c>
      <c r="M120" s="40">
        <v>406.07</v>
      </c>
      <c r="N120" s="40">
        <v>440.28</v>
      </c>
      <c r="O120" s="40">
        <v>192.45</v>
      </c>
      <c r="P120" s="40">
        <v>191.9</v>
      </c>
      <c r="Q120" s="40">
        <v>228</v>
      </c>
      <c r="R120" s="40">
        <v>260.93</v>
      </c>
      <c r="S120" s="40">
        <v>353.9</v>
      </c>
      <c r="T120" s="40">
        <v>351.6</v>
      </c>
      <c r="U120" s="39"/>
      <c r="V120" s="39"/>
    </row>
    <row r="121" spans="1:58" x14ac:dyDescent="0.2">
      <c r="A121" t="s">
        <v>35</v>
      </c>
      <c r="B121">
        <v>1999</v>
      </c>
      <c r="C121">
        <v>16</v>
      </c>
      <c r="D121" s="40">
        <v>102.5</v>
      </c>
      <c r="E121" s="40">
        <v>112.9</v>
      </c>
      <c r="F121" s="40">
        <v>68</v>
      </c>
      <c r="G121" s="40">
        <v>163.41999999999999</v>
      </c>
      <c r="H121" s="40">
        <v>130.4</v>
      </c>
      <c r="I121" s="40">
        <v>175.82</v>
      </c>
      <c r="J121" s="40">
        <v>163.80000000000001</v>
      </c>
      <c r="K121" s="40">
        <v>194.2</v>
      </c>
      <c r="L121" s="40">
        <v>204.32</v>
      </c>
      <c r="M121" s="40">
        <v>154.77000000000001</v>
      </c>
      <c r="N121" s="40">
        <v>186.69</v>
      </c>
      <c r="O121" s="40">
        <v>96.06</v>
      </c>
      <c r="P121" s="40">
        <v>84.9</v>
      </c>
      <c r="Q121" s="40">
        <v>90.6</v>
      </c>
      <c r="R121" s="40">
        <v>130.34</v>
      </c>
      <c r="S121" s="40">
        <v>141.5</v>
      </c>
      <c r="T121" s="40">
        <v>150.62</v>
      </c>
      <c r="U121" s="39"/>
      <c r="V121" s="39"/>
    </row>
    <row r="122" spans="1:58" x14ac:dyDescent="0.2">
      <c r="A122" t="s">
        <v>35</v>
      </c>
      <c r="B122">
        <v>2000</v>
      </c>
      <c r="C122">
        <v>16</v>
      </c>
      <c r="D122" s="40">
        <v>134.19999999999999</v>
      </c>
      <c r="E122" s="40">
        <v>160.19999999999999</v>
      </c>
      <c r="F122" s="40">
        <v>110.5</v>
      </c>
      <c r="G122" s="40">
        <v>179.26</v>
      </c>
      <c r="H122" s="40">
        <v>151.5</v>
      </c>
      <c r="I122" s="40">
        <v>205.99</v>
      </c>
      <c r="J122" s="40">
        <v>276.7</v>
      </c>
      <c r="K122" s="40">
        <v>378.5</v>
      </c>
      <c r="L122" s="40">
        <v>244.12</v>
      </c>
      <c r="M122" s="40">
        <v>210.96</v>
      </c>
      <c r="N122" s="40">
        <v>233.9</v>
      </c>
      <c r="O122" s="40">
        <v>145.02000000000001</v>
      </c>
      <c r="P122" s="40">
        <v>112</v>
      </c>
      <c r="Q122" s="40">
        <v>108.5</v>
      </c>
      <c r="R122" s="40">
        <v>139.43</v>
      </c>
      <c r="S122" s="40">
        <v>158.6</v>
      </c>
      <c r="T122" s="40">
        <v>189.57570000000001</v>
      </c>
      <c r="U122" s="39"/>
      <c r="V122" s="39"/>
    </row>
    <row r="123" spans="1:58" x14ac:dyDescent="0.2">
      <c r="A123" t="s">
        <v>35</v>
      </c>
      <c r="B123">
        <v>2001</v>
      </c>
      <c r="C123">
        <v>16</v>
      </c>
      <c r="D123" s="40">
        <v>305.8</v>
      </c>
      <c r="E123" s="40">
        <v>275.8</v>
      </c>
      <c r="F123" s="40">
        <v>192.5</v>
      </c>
      <c r="G123" s="40">
        <v>290.73</v>
      </c>
      <c r="H123" s="40">
        <v>278.89999999999998</v>
      </c>
      <c r="I123" s="40">
        <v>311.69</v>
      </c>
      <c r="J123" s="40">
        <v>246.5</v>
      </c>
      <c r="K123" s="40">
        <v>270.89999999999998</v>
      </c>
      <c r="L123" s="40">
        <v>326.66000000000003</v>
      </c>
      <c r="M123" s="40">
        <v>272.33999999999997</v>
      </c>
      <c r="N123" s="40">
        <v>293.7</v>
      </c>
      <c r="O123" s="40">
        <v>218.02</v>
      </c>
      <c r="P123" s="40">
        <v>186</v>
      </c>
      <c r="Q123" s="40">
        <v>168.4</v>
      </c>
      <c r="R123" s="40">
        <v>228.75</v>
      </c>
      <c r="S123" s="40">
        <v>223.5</v>
      </c>
      <c r="T123" s="40">
        <v>268.76159999999999</v>
      </c>
      <c r="U123" s="39"/>
      <c r="V123" s="39"/>
    </row>
    <row r="124" spans="1:58" x14ac:dyDescent="0.2">
      <c r="A124" t="s">
        <v>35</v>
      </c>
      <c r="B124">
        <v>2002</v>
      </c>
      <c r="C124">
        <v>16</v>
      </c>
      <c r="D124" s="40">
        <v>224</v>
      </c>
      <c r="E124" s="40">
        <v>264.5</v>
      </c>
      <c r="F124" s="40">
        <v>185.4</v>
      </c>
      <c r="G124" s="40">
        <v>238.19</v>
      </c>
      <c r="H124" s="40">
        <v>242.1</v>
      </c>
      <c r="I124" s="40">
        <v>258.64</v>
      </c>
      <c r="J124" s="40">
        <v>248.3</v>
      </c>
      <c r="K124" s="40">
        <v>316</v>
      </c>
      <c r="L124" s="40">
        <v>392.13</v>
      </c>
      <c r="M124" s="40">
        <v>264.81</v>
      </c>
      <c r="N124" s="40">
        <v>378.15</v>
      </c>
      <c r="O124" s="40">
        <v>182.68</v>
      </c>
      <c r="P124" s="40">
        <v>191.9</v>
      </c>
      <c r="Q124" s="40">
        <v>194</v>
      </c>
      <c r="R124" s="40">
        <v>256.56</v>
      </c>
      <c r="S124" s="40">
        <v>268</v>
      </c>
      <c r="T124" s="40">
        <v>281.69</v>
      </c>
      <c r="U124" s="39"/>
      <c r="V124" s="39"/>
    </row>
    <row r="125" spans="1:58" x14ac:dyDescent="0.2">
      <c r="A125" t="s">
        <v>35</v>
      </c>
      <c r="B125">
        <v>2003</v>
      </c>
      <c r="C125">
        <v>16</v>
      </c>
      <c r="D125" s="40">
        <v>133.19999999999999</v>
      </c>
      <c r="E125" s="40">
        <v>145.19999999999999</v>
      </c>
      <c r="F125" s="40">
        <v>124.4</v>
      </c>
      <c r="G125" s="40">
        <v>175.75</v>
      </c>
      <c r="H125" s="40">
        <v>165.3</v>
      </c>
      <c r="I125" s="40">
        <v>208.74</v>
      </c>
      <c r="J125" s="40">
        <v>154.6</v>
      </c>
      <c r="K125" s="40">
        <v>196.4</v>
      </c>
      <c r="L125" s="40">
        <v>201.6</v>
      </c>
      <c r="M125" s="40">
        <v>143.32</v>
      </c>
      <c r="N125" s="40">
        <v>183.03</v>
      </c>
      <c r="O125" s="40">
        <v>135.68</v>
      </c>
      <c r="P125" s="40">
        <v>112.6</v>
      </c>
      <c r="Q125" s="40">
        <v>124.2</v>
      </c>
      <c r="R125" s="40">
        <v>121.98</v>
      </c>
      <c r="S125" s="40">
        <v>149.1</v>
      </c>
      <c r="T125" s="40">
        <v>165.6311</v>
      </c>
      <c r="U125" s="39"/>
      <c r="V125" s="39"/>
    </row>
    <row r="126" spans="1:58" ht="11.25" customHeight="1" x14ac:dyDescent="0.2">
      <c r="A126" t="s">
        <v>35</v>
      </c>
      <c r="B126">
        <v>2004</v>
      </c>
      <c r="C126">
        <v>16</v>
      </c>
      <c r="D126" s="40">
        <v>223.3</v>
      </c>
      <c r="E126" s="40">
        <v>224.7</v>
      </c>
      <c r="F126" s="40">
        <v>122.1</v>
      </c>
      <c r="G126" s="40">
        <v>222.14</v>
      </c>
      <c r="H126" s="40">
        <v>200.7</v>
      </c>
      <c r="I126" s="40">
        <v>229.6</v>
      </c>
      <c r="J126" s="40">
        <v>161.19999999999999</v>
      </c>
      <c r="K126" s="40">
        <v>178.9</v>
      </c>
      <c r="L126" s="40">
        <v>222.74</v>
      </c>
      <c r="M126" s="40">
        <v>180.77</v>
      </c>
      <c r="N126" s="40">
        <v>211.59</v>
      </c>
      <c r="O126" s="40">
        <v>142.9</v>
      </c>
      <c r="P126" s="40">
        <v>130.30000000000001</v>
      </c>
      <c r="Q126" s="40">
        <v>118.3</v>
      </c>
      <c r="R126" s="40">
        <v>209.39</v>
      </c>
      <c r="S126" s="40">
        <v>177.6</v>
      </c>
      <c r="T126" s="40">
        <v>190.3142</v>
      </c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</row>
    <row r="127" spans="1:58" x14ac:dyDescent="0.2">
      <c r="A127" t="s">
        <v>35</v>
      </c>
      <c r="B127">
        <v>2005</v>
      </c>
      <c r="C127">
        <v>16</v>
      </c>
      <c r="D127" s="40">
        <v>153.77000000000001</v>
      </c>
      <c r="E127" s="40">
        <v>156.12</v>
      </c>
      <c r="F127" s="40">
        <v>110.64</v>
      </c>
      <c r="G127" s="40">
        <v>151.88999999999999</v>
      </c>
      <c r="H127" s="40">
        <v>160.27000000000001</v>
      </c>
      <c r="I127" s="40">
        <v>182.52</v>
      </c>
      <c r="J127" s="40">
        <v>140.16</v>
      </c>
      <c r="K127" s="40">
        <v>154.26</v>
      </c>
      <c r="L127" s="40">
        <v>158.44999999999999</v>
      </c>
      <c r="M127" s="40">
        <v>140.66999999999999</v>
      </c>
      <c r="N127" s="40">
        <v>148.84</v>
      </c>
      <c r="O127" s="40">
        <v>121.59</v>
      </c>
      <c r="P127" s="40">
        <v>104.39</v>
      </c>
      <c r="Q127" s="40">
        <v>125.71</v>
      </c>
      <c r="R127" s="40">
        <v>121.19</v>
      </c>
      <c r="S127" s="40">
        <v>134.05000000000001</v>
      </c>
      <c r="T127" s="40">
        <v>144.5762</v>
      </c>
    </row>
    <row r="128" spans="1:58" x14ac:dyDescent="0.2">
      <c r="A128" t="s">
        <v>35</v>
      </c>
      <c r="B128">
        <v>2006</v>
      </c>
      <c r="C128">
        <v>16</v>
      </c>
      <c r="D128" s="40">
        <v>155.68</v>
      </c>
      <c r="E128" s="40">
        <v>143.88999999999999</v>
      </c>
      <c r="F128" s="40">
        <v>82.03</v>
      </c>
      <c r="G128" s="40">
        <v>195.45</v>
      </c>
      <c r="H128" s="40">
        <v>138.9</v>
      </c>
      <c r="I128" s="40">
        <v>164.76</v>
      </c>
      <c r="J128" s="40">
        <v>166.57</v>
      </c>
      <c r="K128" s="40">
        <v>215.15</v>
      </c>
      <c r="L128" s="40">
        <v>191.61</v>
      </c>
      <c r="M128" s="40">
        <v>147.56</v>
      </c>
      <c r="N128" s="40">
        <v>142.75</v>
      </c>
      <c r="O128" s="40">
        <v>134.41999999999999</v>
      </c>
      <c r="P128" s="40">
        <v>89.86</v>
      </c>
      <c r="Q128" s="40">
        <v>80.790000000000006</v>
      </c>
      <c r="R128" s="40">
        <v>141.41999999999999</v>
      </c>
      <c r="S128" s="40">
        <v>136.62</v>
      </c>
      <c r="T128" s="40">
        <v>144.94740000000002</v>
      </c>
    </row>
    <row r="129" spans="1:58" x14ac:dyDescent="0.2">
      <c r="A129" t="s">
        <v>35</v>
      </c>
      <c r="B129">
        <v>2007</v>
      </c>
      <c r="C129">
        <v>16</v>
      </c>
      <c r="D129" s="40">
        <v>199.5</v>
      </c>
      <c r="E129" s="40">
        <v>234.47</v>
      </c>
      <c r="F129" s="40">
        <v>139.83000000000001</v>
      </c>
      <c r="G129" s="40">
        <v>183.69</v>
      </c>
      <c r="H129" s="40">
        <v>239.76</v>
      </c>
      <c r="I129" s="40">
        <v>246.43</v>
      </c>
      <c r="J129" s="40">
        <v>152.55000000000001</v>
      </c>
      <c r="K129" s="40">
        <v>135.94999999999999</v>
      </c>
      <c r="L129" s="40">
        <v>178.75</v>
      </c>
      <c r="M129" s="40">
        <v>199.24</v>
      </c>
      <c r="N129" s="40">
        <v>254.37</v>
      </c>
      <c r="O129" s="40">
        <v>144.83000000000001</v>
      </c>
      <c r="P129" s="40">
        <v>147.53</v>
      </c>
      <c r="Q129" s="40">
        <v>190.18</v>
      </c>
      <c r="R129" s="40">
        <v>226.53</v>
      </c>
      <c r="S129" s="40">
        <v>243.09</v>
      </c>
      <c r="T129" s="40">
        <v>209.08</v>
      </c>
    </row>
    <row r="130" spans="1:58" x14ac:dyDescent="0.2">
      <c r="A130" t="s">
        <v>35</v>
      </c>
      <c r="B130">
        <v>2008</v>
      </c>
      <c r="C130">
        <v>16</v>
      </c>
      <c r="D130" s="40">
        <v>186.935</v>
      </c>
      <c r="E130" s="40">
        <v>173.22389999999999</v>
      </c>
      <c r="F130" s="40">
        <v>164.92440000000002</v>
      </c>
      <c r="G130" s="40">
        <v>240.67400000000001</v>
      </c>
      <c r="H130" s="40">
        <v>184.27849999999998</v>
      </c>
      <c r="I130" s="40">
        <v>188.32089999999999</v>
      </c>
      <c r="J130" s="40">
        <v>165.04160000000002</v>
      </c>
      <c r="K130" s="40">
        <v>187.77289999999999</v>
      </c>
      <c r="L130" s="40">
        <v>205.73050000000001</v>
      </c>
      <c r="M130" s="40">
        <v>168.81819999999999</v>
      </c>
      <c r="N130" s="40">
        <v>182.565</v>
      </c>
      <c r="O130" s="40">
        <v>144.80180000000001</v>
      </c>
      <c r="P130" s="40">
        <v>151.2902</v>
      </c>
      <c r="Q130" s="40">
        <v>133.03559999999999</v>
      </c>
      <c r="R130" s="40">
        <v>179.52350000000001</v>
      </c>
      <c r="S130" s="40">
        <v>175.0472</v>
      </c>
      <c r="T130" s="40">
        <v>177.98129999999998</v>
      </c>
    </row>
    <row r="131" spans="1:58" x14ac:dyDescent="0.2">
      <c r="A131" t="s">
        <v>35</v>
      </c>
      <c r="B131">
        <v>2009</v>
      </c>
      <c r="C131">
        <v>16</v>
      </c>
      <c r="D131" s="40">
        <v>227.59039999999999</v>
      </c>
      <c r="E131" s="40">
        <v>209.3383</v>
      </c>
      <c r="F131" s="40">
        <v>190.47090000000003</v>
      </c>
      <c r="G131" s="40">
        <v>251.29</v>
      </c>
      <c r="H131" s="40">
        <v>229.50839999999999</v>
      </c>
      <c r="I131" s="40">
        <v>263.0478</v>
      </c>
      <c r="J131" s="40">
        <v>203.05029999999999</v>
      </c>
      <c r="K131" s="40">
        <v>244.79660000000001</v>
      </c>
      <c r="L131" s="40">
        <v>206.48590000000002</v>
      </c>
      <c r="M131" s="40">
        <v>215.09790000000001</v>
      </c>
      <c r="N131" s="40">
        <v>203.69729999999998</v>
      </c>
      <c r="O131" s="40">
        <v>194.0367</v>
      </c>
      <c r="P131" s="40">
        <v>185.35919999999999</v>
      </c>
      <c r="Q131" s="40">
        <v>191.80709999999999</v>
      </c>
      <c r="R131" s="40">
        <v>194.01439999999999</v>
      </c>
      <c r="S131" s="40">
        <v>232.5823</v>
      </c>
      <c r="T131" s="40">
        <v>214.0102</v>
      </c>
    </row>
    <row r="132" spans="1:58" x14ac:dyDescent="0.2">
      <c r="A132" t="s">
        <v>35</v>
      </c>
      <c r="B132">
        <v>2010</v>
      </c>
      <c r="C132">
        <v>16</v>
      </c>
      <c r="D132" s="40">
        <v>249.51830000000001</v>
      </c>
      <c r="E132" s="40">
        <v>223.60939999999999</v>
      </c>
      <c r="F132" s="40">
        <v>209.15770000000001</v>
      </c>
      <c r="G132" s="40">
        <v>319.31720000000001</v>
      </c>
      <c r="H132" s="40">
        <v>238.7775</v>
      </c>
      <c r="I132" s="40">
        <v>236.4684</v>
      </c>
      <c r="J132" s="40">
        <v>178.23689999999999</v>
      </c>
      <c r="K132" s="40">
        <v>226.54509999999999</v>
      </c>
      <c r="L132" s="40">
        <v>204.3201</v>
      </c>
      <c r="M132" s="40">
        <v>172.5241</v>
      </c>
      <c r="N132" s="40">
        <v>171.32900000000001</v>
      </c>
      <c r="O132" s="40">
        <v>214.88030000000001</v>
      </c>
      <c r="P132" s="40">
        <v>226.00110000000001</v>
      </c>
      <c r="Q132" s="40">
        <v>240.17519999999999</v>
      </c>
      <c r="R132" s="40">
        <v>261.93049999999999</v>
      </c>
      <c r="S132" s="40">
        <v>213.5857</v>
      </c>
      <c r="T132" s="40">
        <v>215.3329</v>
      </c>
      <c r="V132" s="41">
        <f>CORREL(T3:T137,B3:B137)</f>
        <v>9.1295614863120544E-2</v>
      </c>
      <c r="W132" s="41">
        <f>(V132^2/(1-V132^2))*131</f>
        <v>1.101047607327472</v>
      </c>
      <c r="X132" s="41" t="s">
        <v>37</v>
      </c>
      <c r="Y132" s="40"/>
    </row>
    <row r="133" spans="1:58" x14ac:dyDescent="0.2">
      <c r="A133" t="s">
        <v>35</v>
      </c>
      <c r="B133">
        <v>2011</v>
      </c>
      <c r="C133">
        <v>16</v>
      </c>
      <c r="D133" s="40">
        <v>102.42089999999999</v>
      </c>
      <c r="E133" s="40">
        <v>131.35579999999999</v>
      </c>
      <c r="F133" s="40">
        <v>95.263499999999993</v>
      </c>
      <c r="G133" s="40">
        <v>160.22790000000001</v>
      </c>
      <c r="H133" s="40">
        <v>115.8188</v>
      </c>
      <c r="I133" s="40">
        <v>114.10590000000001</v>
      </c>
      <c r="J133" s="40">
        <v>72.881599999999992</v>
      </c>
      <c r="K133" s="40">
        <v>86.621400000000008</v>
      </c>
      <c r="L133" s="40">
        <v>116.38460000000001</v>
      </c>
      <c r="M133" s="40">
        <v>96.519499999999994</v>
      </c>
      <c r="N133" s="40">
        <v>141.01080000000002</v>
      </c>
      <c r="O133" s="40">
        <v>79.248499999999993</v>
      </c>
      <c r="P133" s="40">
        <v>105.5264</v>
      </c>
      <c r="Q133" s="40">
        <v>95.871099999999998</v>
      </c>
      <c r="R133" s="40">
        <v>113.63109999999999</v>
      </c>
      <c r="S133" s="40">
        <v>110.78620000000001</v>
      </c>
      <c r="T133" s="40">
        <v>114.0856</v>
      </c>
      <c r="U133" s="65"/>
      <c r="V133" s="41">
        <f>SLOPE(T3:T137,B3:B137)</f>
        <v>0.10862099161057463</v>
      </c>
      <c r="W133" s="41"/>
      <c r="X133" s="41"/>
      <c r="Y133" s="40"/>
    </row>
    <row r="134" spans="1:58" x14ac:dyDescent="0.2">
      <c r="A134" t="s">
        <v>35</v>
      </c>
      <c r="B134">
        <v>2012</v>
      </c>
      <c r="C134">
        <v>16</v>
      </c>
      <c r="D134" s="40">
        <v>159.41999999999999</v>
      </c>
      <c r="E134" s="40">
        <v>141.72</v>
      </c>
      <c r="F134" s="40">
        <v>108.67</v>
      </c>
      <c r="G134" s="40">
        <v>198.18</v>
      </c>
      <c r="H134" s="40">
        <v>145.97</v>
      </c>
      <c r="I134" s="40">
        <v>160.94</v>
      </c>
      <c r="J134" s="40">
        <v>174.98</v>
      </c>
      <c r="K134" s="40">
        <v>188.57</v>
      </c>
      <c r="L134" s="40">
        <v>262.79000000000002</v>
      </c>
      <c r="M134" s="40">
        <v>145.66</v>
      </c>
      <c r="N134" s="40">
        <v>198.82</v>
      </c>
      <c r="O134" s="40">
        <v>132.57</v>
      </c>
      <c r="P134" s="40">
        <v>121.34</v>
      </c>
      <c r="Q134" s="40">
        <v>99.7</v>
      </c>
      <c r="R134" s="40">
        <v>148.91999999999999</v>
      </c>
      <c r="S134" s="40">
        <v>142.6</v>
      </c>
      <c r="T134" s="40">
        <v>168.17</v>
      </c>
      <c r="V134" s="41">
        <f>INTERCEPT(T3:T137,B3:B137)</f>
        <v>-27.328397583325312</v>
      </c>
      <c r="W134" s="41"/>
      <c r="X134" s="41"/>
    </row>
    <row r="135" spans="1:58" x14ac:dyDescent="0.2">
      <c r="A135" t="s">
        <v>35</v>
      </c>
      <c r="B135">
        <v>2013</v>
      </c>
      <c r="C135">
        <v>16</v>
      </c>
      <c r="D135" s="40">
        <v>222.01</v>
      </c>
      <c r="E135" s="40">
        <v>199.85</v>
      </c>
      <c r="F135" s="40">
        <v>174.82</v>
      </c>
      <c r="G135" s="40">
        <v>251.91</v>
      </c>
      <c r="H135" s="40">
        <v>217.85</v>
      </c>
      <c r="I135" s="40">
        <v>247.52</v>
      </c>
      <c r="J135" s="40">
        <v>280.56</v>
      </c>
      <c r="K135" s="40">
        <v>337.52</v>
      </c>
      <c r="L135" s="40">
        <v>306.27</v>
      </c>
      <c r="M135" s="40">
        <v>253.69</v>
      </c>
      <c r="N135" s="40">
        <v>254.61</v>
      </c>
      <c r="O135" s="40">
        <v>178.41</v>
      </c>
      <c r="P135" s="40">
        <v>166.17</v>
      </c>
      <c r="Q135" s="40">
        <v>195.7</v>
      </c>
      <c r="R135" s="40">
        <v>157.47999999999999</v>
      </c>
      <c r="S135" s="40">
        <v>214.74</v>
      </c>
      <c r="T135" s="40">
        <v>233.33</v>
      </c>
      <c r="V135" s="40">
        <f>V133*132</f>
        <v>14.337970892595852</v>
      </c>
      <c r="W135" s="41"/>
      <c r="X135" s="41"/>
    </row>
    <row r="136" spans="1:58" x14ac:dyDescent="0.2">
      <c r="A136" t="s">
        <v>35</v>
      </c>
      <c r="B136">
        <v>2014</v>
      </c>
      <c r="C136">
        <v>16</v>
      </c>
      <c r="D136" s="40">
        <v>104.8</v>
      </c>
      <c r="E136" s="40">
        <v>96.1</v>
      </c>
      <c r="F136" s="40">
        <v>78.2</v>
      </c>
      <c r="G136" s="40">
        <v>136.6</v>
      </c>
      <c r="H136" s="40">
        <v>111.2</v>
      </c>
      <c r="I136" s="40">
        <v>162</v>
      </c>
      <c r="J136" s="40">
        <v>166</v>
      </c>
      <c r="K136" s="40">
        <v>197.4</v>
      </c>
      <c r="L136" s="40">
        <v>199.1</v>
      </c>
      <c r="M136" s="40">
        <v>141.5</v>
      </c>
      <c r="N136" s="40">
        <v>189.5</v>
      </c>
      <c r="O136" s="40">
        <v>120.9</v>
      </c>
      <c r="P136" s="40">
        <v>91.7</v>
      </c>
      <c r="Q136" s="40">
        <v>99.5</v>
      </c>
      <c r="R136" s="40">
        <v>141.4</v>
      </c>
      <c r="S136" s="40">
        <v>137.6</v>
      </c>
      <c r="T136" s="40">
        <v>148</v>
      </c>
      <c r="V136" s="40"/>
      <c r="W136" s="41"/>
      <c r="X136" s="41"/>
    </row>
    <row r="137" spans="1:58" x14ac:dyDescent="0.2">
      <c r="A137" t="s">
        <v>35</v>
      </c>
      <c r="B137">
        <v>2015</v>
      </c>
      <c r="C137">
        <v>16</v>
      </c>
      <c r="D137" s="40">
        <v>257.5</v>
      </c>
      <c r="E137" s="40">
        <v>233.8</v>
      </c>
      <c r="F137" s="40">
        <v>172.4</v>
      </c>
      <c r="G137" s="40">
        <v>281.60000000000002</v>
      </c>
      <c r="H137" s="40">
        <v>241.7</v>
      </c>
      <c r="I137" s="40">
        <v>251.6</v>
      </c>
      <c r="J137" s="40">
        <v>192.7</v>
      </c>
      <c r="K137" s="40">
        <v>220.8</v>
      </c>
      <c r="L137" s="40">
        <v>181.3</v>
      </c>
      <c r="M137" s="40">
        <v>188.4</v>
      </c>
      <c r="N137" s="40">
        <v>200.1</v>
      </c>
      <c r="O137" s="40">
        <v>183.7</v>
      </c>
      <c r="P137" s="40">
        <v>172.4</v>
      </c>
      <c r="Q137" s="40">
        <v>157.80000000000001</v>
      </c>
      <c r="R137" s="40">
        <v>190.7</v>
      </c>
      <c r="S137" s="40">
        <v>176.6</v>
      </c>
      <c r="T137" s="40">
        <v>203.9</v>
      </c>
      <c r="V137" s="40"/>
      <c r="W137" s="41"/>
      <c r="X137" s="41"/>
    </row>
    <row r="138" spans="1:58" x14ac:dyDescent="0.2">
      <c r="A138" t="s">
        <v>35</v>
      </c>
      <c r="B138">
        <v>2016</v>
      </c>
      <c r="C138">
        <v>16</v>
      </c>
      <c r="D138" s="40">
        <v>108</v>
      </c>
      <c r="E138" s="40">
        <v>98</v>
      </c>
      <c r="F138" s="40">
        <v>98.4</v>
      </c>
      <c r="G138" s="40">
        <v>154.30000000000001</v>
      </c>
      <c r="H138" s="40">
        <v>124.8</v>
      </c>
      <c r="I138" s="40">
        <v>146.6</v>
      </c>
      <c r="J138" s="40">
        <v>132.69999999999999</v>
      </c>
      <c r="K138" s="40">
        <v>157.80000000000001</v>
      </c>
      <c r="L138" s="40">
        <v>182.1</v>
      </c>
      <c r="M138" s="40">
        <v>145.1</v>
      </c>
      <c r="N138" s="40">
        <v>193.9</v>
      </c>
      <c r="O138" s="40">
        <v>114.7</v>
      </c>
      <c r="P138" s="40">
        <v>112.9</v>
      </c>
      <c r="Q138" s="40">
        <v>129.1</v>
      </c>
      <c r="R138" s="40">
        <v>191.6</v>
      </c>
      <c r="S138" s="40">
        <v>167.4</v>
      </c>
      <c r="T138" s="40">
        <v>153.4</v>
      </c>
      <c r="V138" s="40"/>
      <c r="W138" s="41"/>
      <c r="X138" s="41"/>
    </row>
    <row r="139" spans="1:58" x14ac:dyDescent="0.2">
      <c r="A139" t="s">
        <v>35</v>
      </c>
      <c r="B139">
        <v>2017</v>
      </c>
      <c r="C139">
        <v>16</v>
      </c>
      <c r="D139" s="40">
        <v>268.60000000000002</v>
      </c>
      <c r="E139" s="40">
        <v>240.3</v>
      </c>
      <c r="F139" s="40">
        <v>182.8</v>
      </c>
      <c r="G139" s="40">
        <v>329.4</v>
      </c>
      <c r="H139" s="40">
        <v>244.1</v>
      </c>
      <c r="I139" s="40">
        <v>242.5</v>
      </c>
      <c r="J139" s="40">
        <v>205.8</v>
      </c>
      <c r="K139" s="40">
        <v>267</v>
      </c>
      <c r="L139" s="40">
        <v>251.5</v>
      </c>
      <c r="M139" s="40">
        <v>201.7</v>
      </c>
      <c r="N139" s="40">
        <v>239.6</v>
      </c>
      <c r="O139" s="40">
        <v>217.8</v>
      </c>
      <c r="P139" s="40">
        <v>173.5</v>
      </c>
      <c r="Q139" s="40">
        <v>144.5</v>
      </c>
      <c r="R139" s="40">
        <v>195.1</v>
      </c>
      <c r="S139" s="40">
        <v>189</v>
      </c>
      <c r="T139" s="40">
        <v>224.6</v>
      </c>
      <c r="V139" s="40"/>
      <c r="W139" s="41"/>
      <c r="X139" s="41"/>
    </row>
    <row r="140" spans="1:58" x14ac:dyDescent="0.2">
      <c r="A140" t="s">
        <v>35</v>
      </c>
      <c r="B140">
        <v>2018</v>
      </c>
      <c r="C140">
        <v>16</v>
      </c>
      <c r="D140" s="40">
        <v>73.3</v>
      </c>
      <c r="E140" s="40">
        <v>94.2</v>
      </c>
      <c r="F140" s="40">
        <v>56.9</v>
      </c>
      <c r="G140" s="40">
        <v>112.8</v>
      </c>
      <c r="H140" s="40">
        <v>85.8</v>
      </c>
      <c r="I140" s="40">
        <v>95.7</v>
      </c>
      <c r="J140" s="40">
        <v>90.8</v>
      </c>
      <c r="K140" s="40">
        <v>102.7</v>
      </c>
      <c r="L140" s="40">
        <v>101.6</v>
      </c>
      <c r="M140" s="40">
        <v>87.5</v>
      </c>
      <c r="N140" s="40">
        <v>127.1</v>
      </c>
      <c r="O140" s="40">
        <v>56.4</v>
      </c>
      <c r="P140" s="40">
        <v>59.4</v>
      </c>
      <c r="Q140" s="40">
        <v>58.8</v>
      </c>
      <c r="R140" s="40">
        <v>89</v>
      </c>
      <c r="S140" s="40">
        <v>72.3</v>
      </c>
      <c r="T140" s="40">
        <v>92.8</v>
      </c>
      <c r="V140" s="40"/>
      <c r="W140" s="41"/>
      <c r="X140" s="41"/>
    </row>
    <row r="141" spans="1:58" ht="11.25" customHeight="1" x14ac:dyDescent="0.2">
      <c r="A141" t="s">
        <v>35</v>
      </c>
      <c r="B141">
        <v>2019</v>
      </c>
      <c r="C141">
        <v>16</v>
      </c>
      <c r="D141" s="40">
        <v>256.8</v>
      </c>
      <c r="E141" s="40">
        <v>264.10000000000002</v>
      </c>
      <c r="F141" s="40">
        <v>150.5</v>
      </c>
      <c r="G141" s="40">
        <v>293.5</v>
      </c>
      <c r="H141" s="40">
        <v>251.6</v>
      </c>
      <c r="I141" s="40">
        <v>245.8</v>
      </c>
      <c r="J141" s="40">
        <v>222.8</v>
      </c>
      <c r="K141" s="40">
        <v>291</v>
      </c>
      <c r="L141" s="40">
        <v>228.2</v>
      </c>
      <c r="M141" s="40">
        <v>190.9</v>
      </c>
      <c r="N141" s="40">
        <v>193.4</v>
      </c>
      <c r="O141" s="40">
        <v>203.9</v>
      </c>
      <c r="P141" s="40">
        <v>151.1</v>
      </c>
      <c r="Q141" s="40">
        <v>145.4</v>
      </c>
      <c r="R141" s="40">
        <v>152.9</v>
      </c>
      <c r="S141" s="40">
        <v>163.1</v>
      </c>
      <c r="T141" s="40">
        <v>207.2</v>
      </c>
      <c r="V141" s="40"/>
      <c r="W141" s="41"/>
      <c r="X141" s="41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</row>
    <row r="142" spans="1:58" ht="11.25" customHeight="1" x14ac:dyDescent="0.2">
      <c r="A142" t="s">
        <v>35</v>
      </c>
      <c r="B142">
        <v>2020</v>
      </c>
      <c r="C142">
        <v>16</v>
      </c>
      <c r="D142" s="40">
        <v>126</v>
      </c>
      <c r="E142" s="40">
        <v>128.6</v>
      </c>
      <c r="F142" s="40">
        <v>136.69999999999999</v>
      </c>
      <c r="G142" s="40">
        <v>151.19999999999999</v>
      </c>
      <c r="H142" s="40">
        <v>147.1</v>
      </c>
      <c r="I142" s="40">
        <v>166</v>
      </c>
      <c r="J142" s="40">
        <v>139.1</v>
      </c>
      <c r="K142" s="40">
        <v>199.5</v>
      </c>
      <c r="L142" s="40">
        <v>162.6</v>
      </c>
      <c r="M142" s="40">
        <v>121.8</v>
      </c>
      <c r="N142" s="40">
        <v>164.5</v>
      </c>
      <c r="O142" s="40">
        <v>125.8</v>
      </c>
      <c r="P142" s="40">
        <v>135.9</v>
      </c>
      <c r="Q142" s="40">
        <v>125.3</v>
      </c>
      <c r="R142" s="40">
        <v>161.9</v>
      </c>
      <c r="S142" s="40">
        <v>132.80000000000001</v>
      </c>
      <c r="T142" s="40">
        <v>149</v>
      </c>
      <c r="U142" s="39"/>
      <c r="V142" s="39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</row>
    <row r="143" spans="1:58" ht="11.25" customHeight="1" x14ac:dyDescent="0.2">
      <c r="A143" t="s">
        <v>35</v>
      </c>
      <c r="B143">
        <v>2021</v>
      </c>
      <c r="C143">
        <v>16</v>
      </c>
      <c r="D143" s="40">
        <v>181.2</v>
      </c>
      <c r="E143" s="40">
        <v>148.19999999999999</v>
      </c>
      <c r="F143" s="40">
        <v>119.3</v>
      </c>
      <c r="G143" s="40">
        <v>210.9</v>
      </c>
      <c r="H143" s="40">
        <v>146.80000000000001</v>
      </c>
      <c r="I143" s="40">
        <v>134.1</v>
      </c>
      <c r="J143" s="40">
        <v>123.1</v>
      </c>
      <c r="K143" s="40">
        <v>143.80000000000001</v>
      </c>
      <c r="L143" s="40">
        <v>119.8</v>
      </c>
      <c r="M143" s="40">
        <v>106.1</v>
      </c>
      <c r="N143" s="40">
        <v>122.4</v>
      </c>
      <c r="O143" s="40">
        <v>160.5</v>
      </c>
      <c r="P143" s="75">
        <v>113.6</v>
      </c>
      <c r="Q143" s="40">
        <v>107.3</v>
      </c>
      <c r="R143" s="40">
        <v>112.4</v>
      </c>
      <c r="S143" s="40">
        <v>119.2</v>
      </c>
      <c r="T143" s="75">
        <v>129.9</v>
      </c>
      <c r="U143" s="39"/>
      <c r="V143" s="39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</row>
    <row r="144" spans="1:58" ht="11.25" customHeight="1" x14ac:dyDescent="0.2">
      <c r="A144" t="s">
        <v>35</v>
      </c>
      <c r="B144">
        <v>2022</v>
      </c>
      <c r="C144">
        <v>16</v>
      </c>
      <c r="D144" s="40">
        <v>174.5</v>
      </c>
      <c r="E144" s="40">
        <v>184.9</v>
      </c>
      <c r="F144" s="40">
        <v>88.7</v>
      </c>
      <c r="G144" s="40">
        <v>182.4</v>
      </c>
      <c r="H144" s="40">
        <v>164.1</v>
      </c>
      <c r="I144" s="40">
        <v>201</v>
      </c>
      <c r="J144" s="40">
        <v>275.10000000000002</v>
      </c>
      <c r="K144" s="40">
        <v>344.1</v>
      </c>
      <c r="L144" s="40">
        <v>272.2</v>
      </c>
      <c r="M144" s="40">
        <v>244.5</v>
      </c>
      <c r="N144" s="40">
        <v>258.8</v>
      </c>
      <c r="O144" s="40">
        <v>104.9</v>
      </c>
      <c r="P144" s="75">
        <v>103.3</v>
      </c>
      <c r="Q144" s="40">
        <v>110.7</v>
      </c>
      <c r="R144" s="40">
        <v>110.7</v>
      </c>
      <c r="S144" s="40">
        <v>178.4</v>
      </c>
      <c r="T144" s="75">
        <v>198.7</v>
      </c>
      <c r="U144" s="39"/>
      <c r="V144" s="39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</row>
    <row r="145" spans="1:58" ht="11.25" customHeight="1" x14ac:dyDescent="0.2">
      <c r="A145" t="s">
        <v>35</v>
      </c>
      <c r="B145">
        <v>2023</v>
      </c>
      <c r="C145">
        <v>16</v>
      </c>
      <c r="D145" s="40">
        <v>292.8</v>
      </c>
      <c r="E145" s="40">
        <v>306.8</v>
      </c>
      <c r="F145" s="40">
        <v>186.4</v>
      </c>
      <c r="G145" s="40">
        <v>326.39999999999998</v>
      </c>
      <c r="H145" s="40">
        <v>305.60000000000002</v>
      </c>
      <c r="I145" s="40">
        <v>327.10000000000002</v>
      </c>
      <c r="J145" s="40">
        <v>268.8</v>
      </c>
      <c r="K145" s="40">
        <v>351.2</v>
      </c>
      <c r="L145" s="40">
        <v>298.7</v>
      </c>
      <c r="M145" s="40">
        <v>242.5</v>
      </c>
      <c r="N145" s="40">
        <v>253.9</v>
      </c>
      <c r="O145" s="40">
        <v>201.7</v>
      </c>
      <c r="P145" s="75">
        <v>183.4</v>
      </c>
      <c r="Q145" s="40">
        <v>186.6</v>
      </c>
      <c r="R145" s="40">
        <v>204</v>
      </c>
      <c r="S145" s="40">
        <v>201.8</v>
      </c>
      <c r="T145" s="75">
        <v>258.10000000000002</v>
      </c>
      <c r="U145" s="39"/>
      <c r="V145" s="39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</row>
    <row r="146" spans="1:58" ht="11.25" customHeight="1" x14ac:dyDescent="0.2">
      <c r="A146" t="s">
        <v>29</v>
      </c>
      <c r="D146" s="40">
        <f>AVERAGE(D3:D145)</f>
        <v>182.50121608391609</v>
      </c>
      <c r="E146" s="40">
        <f t="shared" ref="E146:T146" si="0">AVERAGE(E3:E145)</f>
        <v>180.45525594405601</v>
      </c>
      <c r="F146" s="40">
        <f t="shared" si="0"/>
        <v>130.85529300699304</v>
      </c>
      <c r="G146" s="40">
        <f t="shared" si="0"/>
        <v>212.17293776223769</v>
      </c>
      <c r="H146" s="40">
        <f t="shared" si="0"/>
        <v>181.77512447552445</v>
      </c>
      <c r="I146" s="40">
        <f t="shared" si="0"/>
        <v>208.8070118881119</v>
      </c>
      <c r="J146" s="40">
        <f t="shared" si="0"/>
        <v>191.53857412587411</v>
      </c>
      <c r="K146" s="40">
        <f t="shared" si="0"/>
        <v>229.23871888111884</v>
      </c>
      <c r="L146" s="40">
        <f t="shared" si="0"/>
        <v>221.39260559440552</v>
      </c>
      <c r="M146" s="40">
        <f t="shared" si="0"/>
        <v>184.20202097902103</v>
      </c>
      <c r="N146" s="40">
        <f t="shared" si="0"/>
        <v>203.36485384615384</v>
      </c>
      <c r="O146" s="40">
        <f t="shared" si="0"/>
        <v>146.40662447552461</v>
      </c>
      <c r="P146" s="40">
        <f t="shared" si="0"/>
        <v>131.10305594405591</v>
      </c>
      <c r="Q146" s="40">
        <f t="shared" si="0"/>
        <v>130.01856363636361</v>
      </c>
      <c r="R146" s="40">
        <f t="shared" si="0"/>
        <v>163.60617972027975</v>
      </c>
      <c r="S146" s="40">
        <f t="shared" si="0"/>
        <v>163.26368251748247</v>
      </c>
      <c r="T146" s="40">
        <f t="shared" si="0"/>
        <v>183.84276013986013</v>
      </c>
      <c r="U146" s="39"/>
      <c r="V146" s="39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</row>
    <row r="147" spans="1:58" ht="11.25" customHeight="1" x14ac:dyDescent="0.2">
      <c r="A147" t="s">
        <v>30</v>
      </c>
      <c r="D147" s="40">
        <f t="shared" ref="D147:T147" si="1">AVERAGE(D83:D112)</f>
        <v>195.37333333333336</v>
      </c>
      <c r="E147" s="40">
        <f t="shared" si="1"/>
        <v>185.45000000000002</v>
      </c>
      <c r="F147" s="40">
        <f t="shared" si="1"/>
        <v>128.38000000000002</v>
      </c>
      <c r="G147" s="40">
        <f t="shared" si="1"/>
        <v>232.04766666666671</v>
      </c>
      <c r="H147" s="40">
        <f t="shared" si="1"/>
        <v>181.91</v>
      </c>
      <c r="I147" s="40">
        <f t="shared" si="1"/>
        <v>207.62733333333333</v>
      </c>
      <c r="J147" s="40">
        <f t="shared" si="1"/>
        <v>198.53666666666669</v>
      </c>
      <c r="K147" s="40">
        <f t="shared" si="1"/>
        <v>241.16666666666669</v>
      </c>
      <c r="L147" s="40">
        <f t="shared" si="1"/>
        <v>219.518</v>
      </c>
      <c r="M147" s="40">
        <f t="shared" si="1"/>
        <v>187.68300000000002</v>
      </c>
      <c r="N147" s="40">
        <f t="shared" si="1"/>
        <v>203.57566666666665</v>
      </c>
      <c r="O147" s="40">
        <f t="shared" si="1"/>
        <v>144.94999999999999</v>
      </c>
      <c r="P147" s="40">
        <f t="shared" si="1"/>
        <v>126.46000000000001</v>
      </c>
      <c r="Q147" s="40">
        <f t="shared" si="1"/>
        <v>119.75666666666667</v>
      </c>
      <c r="R147" s="40">
        <f t="shared" si="1"/>
        <v>154.52166666666665</v>
      </c>
      <c r="S147" s="40">
        <f t="shared" si="1"/>
        <v>154.88333333333335</v>
      </c>
      <c r="T147" s="40">
        <f t="shared" si="1"/>
        <v>183.31958666666665</v>
      </c>
      <c r="U147" s="39"/>
      <c r="V147" s="39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</row>
    <row r="148" spans="1:58" ht="11.25" customHeight="1" x14ac:dyDescent="0.2">
      <c r="A148" t="s">
        <v>31</v>
      </c>
      <c r="D148" s="40">
        <f t="shared" ref="D148:T148" si="2">AVERAGE(D93:D122)</f>
        <v>193.58666666666659</v>
      </c>
      <c r="E148" s="40">
        <f t="shared" si="2"/>
        <v>191.07999999999998</v>
      </c>
      <c r="F148" s="40">
        <f t="shared" si="2"/>
        <v>124.77000000000001</v>
      </c>
      <c r="G148" s="40">
        <f t="shared" si="2"/>
        <v>228.91533333333334</v>
      </c>
      <c r="H148" s="40">
        <f t="shared" si="2"/>
        <v>190.42666666666665</v>
      </c>
      <c r="I148" s="40">
        <f t="shared" si="2"/>
        <v>221.21733333333336</v>
      </c>
      <c r="J148" s="40">
        <f t="shared" si="2"/>
        <v>208.83666666666664</v>
      </c>
      <c r="K148" s="40">
        <f t="shared" si="2"/>
        <v>249.09</v>
      </c>
      <c r="L148" s="40">
        <f t="shared" si="2"/>
        <v>235.75500000000005</v>
      </c>
      <c r="M148" s="40">
        <f t="shared" si="2"/>
        <v>196.11366666666672</v>
      </c>
      <c r="N148" s="40">
        <f t="shared" si="2"/>
        <v>217.97366666666667</v>
      </c>
      <c r="O148" s="40">
        <f t="shared" si="2"/>
        <v>142.65</v>
      </c>
      <c r="P148" s="40">
        <f t="shared" si="2"/>
        <v>123.03333333333332</v>
      </c>
      <c r="Q148" s="40">
        <f t="shared" si="2"/>
        <v>121.34666666666668</v>
      </c>
      <c r="R148" s="40">
        <f t="shared" si="2"/>
        <v>157.16266666666669</v>
      </c>
      <c r="S148" s="40">
        <f t="shared" si="2"/>
        <v>163.86333333333334</v>
      </c>
      <c r="T148" s="40">
        <f t="shared" si="2"/>
        <v>191.33033000000003</v>
      </c>
      <c r="U148" s="39"/>
      <c r="V148" s="39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</row>
    <row r="149" spans="1:58" ht="11.25" customHeight="1" x14ac:dyDescent="0.2">
      <c r="A149" t="s">
        <v>32</v>
      </c>
      <c r="D149" s="40">
        <f>AVERAGE(D103:D132)</f>
        <v>197.34645666666668</v>
      </c>
      <c r="E149" s="40">
        <f t="shared" ref="E149:T149" si="3">AVERAGE(E103:E132)</f>
        <v>199.75172000000003</v>
      </c>
      <c r="F149" s="40">
        <f t="shared" si="3"/>
        <v>130.43176666666668</v>
      </c>
      <c r="G149" s="40">
        <f t="shared" si="3"/>
        <v>230.27037333333337</v>
      </c>
      <c r="H149" s="40">
        <f t="shared" si="3"/>
        <v>202.18314666666672</v>
      </c>
      <c r="I149" s="40">
        <f t="shared" si="3"/>
        <v>235.1672366666667</v>
      </c>
      <c r="J149" s="40">
        <f t="shared" si="3"/>
        <v>208.27696</v>
      </c>
      <c r="K149" s="40">
        <f t="shared" si="3"/>
        <v>248.23915333333332</v>
      </c>
      <c r="L149" s="40">
        <f t="shared" si="3"/>
        <v>237.09054999999995</v>
      </c>
      <c r="M149" s="40">
        <f t="shared" si="3"/>
        <v>203.07034000000002</v>
      </c>
      <c r="N149" s="40">
        <f t="shared" si="3"/>
        <v>221.23404333333326</v>
      </c>
      <c r="O149" s="40">
        <f t="shared" si="3"/>
        <v>149.36529333333331</v>
      </c>
      <c r="P149" s="40">
        <f t="shared" si="3"/>
        <v>130.02101666666667</v>
      </c>
      <c r="Q149" s="40">
        <f t="shared" si="3"/>
        <v>134.49659666666668</v>
      </c>
      <c r="R149" s="40">
        <f t="shared" si="3"/>
        <v>164.86094666666668</v>
      </c>
      <c r="S149" s="40">
        <f t="shared" si="3"/>
        <v>177.31917333333334</v>
      </c>
      <c r="T149" s="40">
        <f t="shared" si="3"/>
        <v>198.34151999999997</v>
      </c>
      <c r="U149" s="39"/>
      <c r="V149" s="39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</row>
    <row r="150" spans="1:58" ht="11.25" customHeight="1" x14ac:dyDescent="0.2">
      <c r="A150" t="s">
        <v>185</v>
      </c>
      <c r="D150" s="40">
        <f>AVERAGE(D113:D142)</f>
        <v>187.19482000000005</v>
      </c>
      <c r="E150" s="40">
        <f t="shared" ref="E150:T150" si="4">AVERAGE(E113:E142)</f>
        <v>188.56924666666671</v>
      </c>
      <c r="F150" s="40">
        <f t="shared" si="4"/>
        <v>132.09688333333335</v>
      </c>
      <c r="G150" s="40">
        <f t="shared" si="4"/>
        <v>218.86363666666668</v>
      </c>
      <c r="H150" s="40">
        <f t="shared" si="4"/>
        <v>193.56777333333341</v>
      </c>
      <c r="I150" s="40">
        <f t="shared" si="4"/>
        <v>219.31543333333335</v>
      </c>
      <c r="J150" s="40">
        <f t="shared" si="4"/>
        <v>190.89768000000001</v>
      </c>
      <c r="K150" s="40">
        <f t="shared" si="4"/>
        <v>228.58953333333335</v>
      </c>
      <c r="L150" s="40">
        <f t="shared" si="4"/>
        <v>224.33870333333331</v>
      </c>
      <c r="M150" s="40">
        <f t="shared" si="4"/>
        <v>186.66798999999997</v>
      </c>
      <c r="N150" s="40">
        <f t="shared" si="4"/>
        <v>212.16173666666666</v>
      </c>
      <c r="O150" s="40">
        <f t="shared" si="4"/>
        <v>149.72757666666664</v>
      </c>
      <c r="P150" s="40">
        <f t="shared" si="4"/>
        <v>134.07223000000002</v>
      </c>
      <c r="Q150" s="40">
        <f t="shared" si="4"/>
        <v>136.75896666666668</v>
      </c>
      <c r="R150" s="40">
        <f t="shared" si="4"/>
        <v>168.06465</v>
      </c>
      <c r="S150" s="40">
        <f t="shared" si="4"/>
        <v>173.40671333333336</v>
      </c>
      <c r="T150" s="40">
        <f t="shared" si="4"/>
        <v>190.44369333333333</v>
      </c>
      <c r="U150" s="39"/>
      <c r="V150" s="39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</row>
    <row r="151" spans="1:58" x14ac:dyDescent="0.2">
      <c r="A151" t="s">
        <v>189</v>
      </c>
      <c r="D151" s="40">
        <f>AVERAGE(D3:D32)</f>
        <v>168.0309766666667</v>
      </c>
      <c r="E151" s="40">
        <f t="shared" ref="E151:T151" si="5">AVERAGE(E3:E32)</f>
        <v>166.94080666666667</v>
      </c>
      <c r="F151" s="40">
        <f t="shared" si="5"/>
        <v>132.71001333333334</v>
      </c>
      <c r="G151" s="40">
        <f t="shared" si="5"/>
        <v>197.95403333333334</v>
      </c>
      <c r="H151" s="40">
        <f t="shared" si="5"/>
        <v>170.33365333333333</v>
      </c>
      <c r="I151" s="40">
        <f t="shared" si="5"/>
        <v>196.28599</v>
      </c>
      <c r="J151" s="40">
        <f t="shared" si="5"/>
        <v>189.06619000000001</v>
      </c>
      <c r="K151" s="40">
        <f t="shared" si="5"/>
        <v>214.01835999999997</v>
      </c>
      <c r="L151" s="40">
        <f t="shared" si="5"/>
        <v>215.86205000000001</v>
      </c>
      <c r="M151" s="40">
        <f t="shared" si="5"/>
        <v>175.9019766666666</v>
      </c>
      <c r="N151" s="40">
        <f t="shared" si="5"/>
        <v>197.75240000000002</v>
      </c>
      <c r="O151" s="40">
        <f t="shared" si="5"/>
        <v>140.83433333333335</v>
      </c>
      <c r="P151" s="40">
        <f t="shared" si="5"/>
        <v>133.0190033333333</v>
      </c>
      <c r="Q151" s="40">
        <f t="shared" si="5"/>
        <v>134.26618666666664</v>
      </c>
      <c r="R151" s="40">
        <f t="shared" si="5"/>
        <v>167.16047333333336</v>
      </c>
      <c r="S151" s="40">
        <f t="shared" si="5"/>
        <v>165.42350666666664</v>
      </c>
      <c r="T151" s="40">
        <f t="shared" si="5"/>
        <v>178.18291333333326</v>
      </c>
      <c r="U151" s="39"/>
      <c r="V151" s="39"/>
      <c r="W151" s="40"/>
      <c r="X151" s="40"/>
      <c r="Y151" s="40"/>
      <c r="Z151" s="40"/>
      <c r="AA151" s="40"/>
      <c r="AB151" s="40"/>
    </row>
    <row r="152" spans="1:58" x14ac:dyDescent="0.2"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spans="1:58" x14ac:dyDescent="0.2"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S153"/>
  <sheetViews>
    <sheetView showGridLines="0" topLeftCell="A145" workbookViewId="0">
      <selection activeCell="C169" sqref="C169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45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91" t="s">
        <v>195</v>
      </c>
      <c r="C1" s="91"/>
      <c r="D1" s="92"/>
    </row>
    <row r="2" spans="1:19" ht="15.95" customHeight="1" x14ac:dyDescent="0.2">
      <c r="A2" s="16" t="s">
        <v>2</v>
      </c>
      <c r="B2" s="91"/>
      <c r="C2" s="91"/>
      <c r="D2" s="92"/>
    </row>
    <row r="3" spans="1:19" ht="15.95" customHeight="1" x14ac:dyDescent="0.2">
      <c r="A3" s="16" t="s">
        <v>0</v>
      </c>
      <c r="B3" s="91" t="s">
        <v>200</v>
      </c>
      <c r="C3" s="91"/>
      <c r="D3" s="92"/>
      <c r="S3" s="9" t="str">
        <f>"Quelle: "&amp;'6_Daten'!B3</f>
        <v>Quelle: Deutscher Wetterdienst (DWD), Mitteilung vom 15.03.2024</v>
      </c>
    </row>
    <row r="4" spans="1:19" x14ac:dyDescent="0.2">
      <c r="A4" s="16" t="s">
        <v>3</v>
      </c>
      <c r="B4" s="91"/>
      <c r="C4" s="91"/>
      <c r="D4" s="92"/>
    </row>
    <row r="5" spans="1:19" x14ac:dyDescent="0.2">
      <c r="A5" s="16" t="s">
        <v>8</v>
      </c>
      <c r="B5" s="91" t="s">
        <v>43</v>
      </c>
      <c r="C5" s="91"/>
      <c r="D5" s="92"/>
    </row>
    <row r="6" spans="1:19" x14ac:dyDescent="0.2">
      <c r="A6" s="17" t="s">
        <v>9</v>
      </c>
      <c r="B6" s="93"/>
      <c r="C6" s="93"/>
      <c r="D6" s="94"/>
    </row>
    <row r="8" spans="1:19" x14ac:dyDescent="0.2">
      <c r="A8" s="10"/>
      <c r="B8" s="10"/>
      <c r="C8" s="46"/>
      <c r="D8" s="8"/>
    </row>
    <row r="9" spans="1:19" ht="18.75" customHeight="1" x14ac:dyDescent="0.2">
      <c r="A9" s="8"/>
      <c r="B9" s="37"/>
      <c r="C9" s="38" t="s">
        <v>33</v>
      </c>
      <c r="D9" s="38" t="s">
        <v>190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49" t="e">
        <f>NA()</f>
        <v>#N/A</v>
      </c>
      <c r="D10" s="47">
        <f>'6_DWD'!$T$151</f>
        <v>178.18291333333326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50">
        <f>'6_DWD'!T3</f>
        <v>174.0926</v>
      </c>
      <c r="D11" s="48">
        <f>'6_DWD'!$T$151</f>
        <v>178.18291333333326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49">
        <f>'6_DWD'!T4</f>
        <v>280.14</v>
      </c>
      <c r="D12" s="47">
        <f>'6_DWD'!$T$151</f>
        <v>178.18291333333326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50">
        <f>'6_DWD'!T5</f>
        <v>207.38249999999999</v>
      </c>
      <c r="D13" s="48">
        <f>'6_DWD'!$T$151</f>
        <v>178.18291333333326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49">
        <f>'6_DWD'!T6</f>
        <v>176.08799999999999</v>
      </c>
      <c r="D14" s="47">
        <f>'6_DWD'!$T$151</f>
        <v>178.18291333333326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50">
        <f>'6_DWD'!T7</f>
        <v>224.54509999999999</v>
      </c>
      <c r="D15" s="48">
        <f>'6_DWD'!$T$151</f>
        <v>178.18291333333326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49">
        <f>'6_DWD'!T8</f>
        <v>144.74279999999999</v>
      </c>
      <c r="D16" s="47">
        <f>'6_DWD'!$T$151</f>
        <v>178.18291333333326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50">
        <f>'6_DWD'!T9</f>
        <v>150.88659999999999</v>
      </c>
      <c r="D17" s="48">
        <f>'6_DWD'!$T$151</f>
        <v>178.18291333333326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49">
        <f>'6_DWD'!T10</f>
        <v>175.64780000000002</v>
      </c>
      <c r="D18" s="47">
        <f>'6_DWD'!$T$151</f>
        <v>178.18291333333326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50">
        <f>'6_DWD'!T11</f>
        <v>189.19040000000001</v>
      </c>
      <c r="D19" s="48">
        <f>'6_DWD'!$T$151</f>
        <v>178.18291333333326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49">
        <f>'6_DWD'!T12</f>
        <v>187.35230000000001</v>
      </c>
      <c r="D20" s="47">
        <f>'6_DWD'!$T$151</f>
        <v>178.18291333333326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50">
        <f>'6_DWD'!T13</f>
        <v>125.4</v>
      </c>
      <c r="D21" s="48">
        <f>'6_DWD'!$T$151</f>
        <v>178.18291333333326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49">
        <f>'6_DWD'!T14</f>
        <v>166.89</v>
      </c>
      <c r="D22" s="47">
        <f>'6_DWD'!$T$151</f>
        <v>178.18291333333326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50">
        <f>'6_DWD'!T15</f>
        <v>235.97</v>
      </c>
      <c r="D23" s="48">
        <f>'6_DWD'!$T$151</f>
        <v>178.18291333333326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49">
        <f>'6_DWD'!T16</f>
        <v>209.94</v>
      </c>
      <c r="D24" s="47">
        <f>'6_DWD'!$T$151</f>
        <v>178.18291333333326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50">
        <f>'6_DWD'!T17</f>
        <v>167.79</v>
      </c>
      <c r="D25" s="48">
        <f>'6_DWD'!$T$151</f>
        <v>178.18291333333326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49">
        <f>'6_DWD'!T18</f>
        <v>184.6</v>
      </c>
      <c r="D26" s="47">
        <f>'6_DWD'!$T$151</f>
        <v>178.18291333333326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50">
        <f>'6_DWD'!T19</f>
        <v>155.52000000000001</v>
      </c>
      <c r="D27" s="48">
        <f>'6_DWD'!$T$151</f>
        <v>178.18291333333326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49">
        <f>'6_DWD'!T20</f>
        <v>118.37</v>
      </c>
      <c r="D28" s="47">
        <f>'6_DWD'!$T$151</f>
        <v>178.18291333333326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50">
        <f>'6_DWD'!T21</f>
        <v>187.64</v>
      </c>
      <c r="D29" s="48">
        <f>'6_DWD'!$T$151</f>
        <v>178.18291333333326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49">
        <f>'6_DWD'!T22</f>
        <v>152.94</v>
      </c>
      <c r="D30" s="47">
        <f>'6_DWD'!$T$151</f>
        <v>178.18291333333326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50">
        <f>'6_DWD'!T23</f>
        <v>216.0865</v>
      </c>
      <c r="D31" s="48">
        <f>'6_DWD'!$T$151</f>
        <v>178.18291333333326</v>
      </c>
    </row>
    <row r="32" spans="1:19" ht="18.75" customHeight="1" x14ac:dyDescent="0.2">
      <c r="A32" s="14"/>
      <c r="B32" s="13">
        <v>1902</v>
      </c>
      <c r="C32" s="49">
        <f>'6_DWD'!T24</f>
        <v>122.9589</v>
      </c>
      <c r="D32" s="47">
        <f>'6_DWD'!$T$151</f>
        <v>178.18291333333326</v>
      </c>
    </row>
    <row r="33" spans="1:4" ht="18.75" customHeight="1" x14ac:dyDescent="0.2">
      <c r="A33" s="14"/>
      <c r="B33" s="15">
        <v>1903</v>
      </c>
      <c r="C33" s="50">
        <f>'6_DWD'!T25</f>
        <v>231.36059999999998</v>
      </c>
      <c r="D33" s="48">
        <f>'6_DWD'!$T$151</f>
        <v>178.18291333333326</v>
      </c>
    </row>
    <row r="34" spans="1:4" ht="18.75" customHeight="1" x14ac:dyDescent="0.2">
      <c r="A34" s="14"/>
      <c r="B34" s="13">
        <v>1904</v>
      </c>
      <c r="C34" s="49">
        <f>'6_DWD'!T26</f>
        <v>181.97409999999999</v>
      </c>
      <c r="D34" s="47">
        <f>'6_DWD'!$T$151</f>
        <v>178.18291333333326</v>
      </c>
    </row>
    <row r="35" spans="1:4" ht="18.75" customHeight="1" x14ac:dyDescent="0.2">
      <c r="A35" s="14"/>
      <c r="B35" s="15">
        <v>1905</v>
      </c>
      <c r="C35" s="50">
        <f>'6_DWD'!T27</f>
        <v>237.1756</v>
      </c>
      <c r="D35" s="48">
        <f>'6_DWD'!$T$151</f>
        <v>178.18291333333326</v>
      </c>
    </row>
    <row r="36" spans="1:4" ht="18.75" customHeight="1" x14ac:dyDescent="0.2">
      <c r="A36" s="14"/>
      <c r="B36" s="13">
        <v>1906</v>
      </c>
      <c r="C36" s="49">
        <f>'6_DWD'!T28</f>
        <v>152.7561</v>
      </c>
      <c r="D36" s="47">
        <f>'6_DWD'!$T$151</f>
        <v>178.18291333333326</v>
      </c>
    </row>
    <row r="37" spans="1:4" ht="18.75" customHeight="1" x14ac:dyDescent="0.2">
      <c r="A37" s="14"/>
      <c r="B37" s="15">
        <v>1907</v>
      </c>
      <c r="C37" s="50">
        <f>'6_DWD'!T29</f>
        <v>106.79349999999999</v>
      </c>
      <c r="D37" s="48">
        <f>'6_DWD'!$T$151</f>
        <v>178.18291333333326</v>
      </c>
    </row>
    <row r="38" spans="1:4" ht="18.75" customHeight="1" x14ac:dyDescent="0.2">
      <c r="A38" s="14"/>
      <c r="B38" s="13">
        <v>1908</v>
      </c>
      <c r="C38" s="49">
        <f>'6_DWD'!T30</f>
        <v>95.068000000000012</v>
      </c>
      <c r="D38" s="47">
        <f>'6_DWD'!$T$151</f>
        <v>178.18291333333326</v>
      </c>
    </row>
    <row r="39" spans="1:4" ht="18.75" customHeight="1" x14ac:dyDescent="0.2">
      <c r="A39" s="14"/>
      <c r="B39" s="15">
        <v>1909</v>
      </c>
      <c r="C39" s="50">
        <f>'6_DWD'!T31</f>
        <v>200.38650000000001</v>
      </c>
      <c r="D39" s="48">
        <f>'6_DWD'!$T$151</f>
        <v>178.18291333333326</v>
      </c>
    </row>
    <row r="40" spans="1:4" ht="18.75" customHeight="1" x14ac:dyDescent="0.2">
      <c r="A40" s="14"/>
      <c r="B40" s="13">
        <v>1910</v>
      </c>
      <c r="C40" s="49">
        <f>'6_DWD'!T32</f>
        <v>185.79950000000002</v>
      </c>
      <c r="D40" s="47">
        <f>'6_DWD'!$T$151</f>
        <v>178.18291333333326</v>
      </c>
    </row>
    <row r="41" spans="1:4" ht="18.75" customHeight="1" x14ac:dyDescent="0.2">
      <c r="A41" s="14"/>
      <c r="B41" s="15">
        <v>1911</v>
      </c>
      <c r="C41" s="50">
        <f>'6_DWD'!T33</f>
        <v>144.61090000000002</v>
      </c>
      <c r="D41" s="48">
        <f>'6_DWD'!$T$151</f>
        <v>178.18291333333326</v>
      </c>
    </row>
    <row r="42" spans="1:4" ht="18.75" customHeight="1" x14ac:dyDescent="0.2">
      <c r="A42" s="14"/>
      <c r="B42" s="13">
        <v>1912</v>
      </c>
      <c r="C42" s="49">
        <f>'6_DWD'!T34</f>
        <v>202.96559999999999</v>
      </c>
      <c r="D42" s="47">
        <f>'6_DWD'!$T$151</f>
        <v>178.18291333333326</v>
      </c>
    </row>
    <row r="43" spans="1:4" ht="18.75" customHeight="1" x14ac:dyDescent="0.2">
      <c r="A43" s="14"/>
      <c r="B43" s="15">
        <v>1913</v>
      </c>
      <c r="C43" s="50">
        <f>'6_DWD'!T35</f>
        <v>178.18009999999998</v>
      </c>
      <c r="D43" s="48">
        <f>'6_DWD'!$T$151</f>
        <v>178.18291333333326</v>
      </c>
    </row>
    <row r="44" spans="1:4" ht="18.75" customHeight="1" x14ac:dyDescent="0.2">
      <c r="A44" s="14"/>
      <c r="B44" s="13">
        <v>1914</v>
      </c>
      <c r="C44" s="49">
        <f>'6_DWD'!T36</f>
        <v>182.50230000000002</v>
      </c>
      <c r="D44" s="47">
        <f>'6_DWD'!$T$151</f>
        <v>178.18291333333326</v>
      </c>
    </row>
    <row r="45" spans="1:4" ht="18.75" customHeight="1" x14ac:dyDescent="0.2">
      <c r="A45" s="8"/>
      <c r="B45" s="15">
        <v>1915</v>
      </c>
      <c r="C45" s="50">
        <f>'6_DWD'!T37</f>
        <v>139.37539999999998</v>
      </c>
      <c r="D45" s="48">
        <f>'6_DWD'!$T$151</f>
        <v>178.18291333333326</v>
      </c>
    </row>
    <row r="46" spans="1:4" ht="18.75" customHeight="1" x14ac:dyDescent="0.2">
      <c r="B46" s="13">
        <v>1916</v>
      </c>
      <c r="C46" s="49">
        <f>'6_DWD'!T38</f>
        <v>169.5941</v>
      </c>
      <c r="D46" s="47">
        <f>'6_DWD'!$T$151</f>
        <v>178.18291333333326</v>
      </c>
    </row>
    <row r="47" spans="1:4" ht="18.75" customHeight="1" x14ac:dyDescent="0.2">
      <c r="B47" s="15">
        <v>1917</v>
      </c>
      <c r="C47" s="50">
        <f>'6_DWD'!T39</f>
        <v>188.92520000000002</v>
      </c>
      <c r="D47" s="48">
        <f>'6_DWD'!$T$151</f>
        <v>178.18291333333326</v>
      </c>
    </row>
    <row r="48" spans="1:4" ht="18.75" customHeight="1" x14ac:dyDescent="0.2">
      <c r="B48" s="13">
        <v>1918</v>
      </c>
      <c r="C48" s="49">
        <f>'6_DWD'!T40</f>
        <v>162.34569999999999</v>
      </c>
      <c r="D48" s="47">
        <f>'6_DWD'!$T$151</f>
        <v>178.18291333333326</v>
      </c>
    </row>
    <row r="49" spans="2:4" ht="18.75" customHeight="1" x14ac:dyDescent="0.2">
      <c r="B49" s="15">
        <v>1919</v>
      </c>
      <c r="C49" s="50">
        <f>'6_DWD'!T41</f>
        <v>190.47899999999998</v>
      </c>
      <c r="D49" s="48">
        <f>'6_DWD'!$T$151</f>
        <v>178.18291333333326</v>
      </c>
    </row>
    <row r="50" spans="2:4" ht="18.75" customHeight="1" x14ac:dyDescent="0.2">
      <c r="B50" s="13">
        <v>1920</v>
      </c>
      <c r="C50" s="49">
        <f>'6_DWD'!T42</f>
        <v>100.98440000000001</v>
      </c>
      <c r="D50" s="47">
        <f>'6_DWD'!$T$151</f>
        <v>178.18291333333326</v>
      </c>
    </row>
    <row r="51" spans="2:4" ht="18.75" customHeight="1" x14ac:dyDescent="0.2">
      <c r="B51" s="15">
        <v>1921</v>
      </c>
      <c r="C51" s="50">
        <f>'6_DWD'!T43</f>
        <v>117.91929999999999</v>
      </c>
      <c r="D51" s="48">
        <f>'6_DWD'!$T$151</f>
        <v>178.18291333333326</v>
      </c>
    </row>
    <row r="52" spans="2:4" ht="18.75" customHeight="1" x14ac:dyDescent="0.2">
      <c r="B52" s="13">
        <v>1922</v>
      </c>
      <c r="C52" s="49">
        <f>'6_DWD'!T44</f>
        <v>235.03620000000001</v>
      </c>
      <c r="D52" s="47">
        <f>'6_DWD'!$T$151</f>
        <v>178.18291333333326</v>
      </c>
    </row>
    <row r="53" spans="2:4" ht="18.75" customHeight="1" x14ac:dyDescent="0.2">
      <c r="B53" s="15">
        <v>1923</v>
      </c>
      <c r="C53" s="50">
        <f>'6_DWD'!T45</f>
        <v>235.26690000000002</v>
      </c>
      <c r="D53" s="48">
        <f>'6_DWD'!$T$151</f>
        <v>178.18291333333326</v>
      </c>
    </row>
    <row r="54" spans="2:4" ht="18.75" customHeight="1" x14ac:dyDescent="0.2">
      <c r="B54" s="13">
        <v>1924</v>
      </c>
      <c r="C54" s="49">
        <f>'6_DWD'!T46</f>
        <v>175.68609999999998</v>
      </c>
      <c r="D54" s="47">
        <f>'6_DWD'!$T$151</f>
        <v>178.18291333333326</v>
      </c>
    </row>
    <row r="55" spans="2:4" ht="18.75" customHeight="1" x14ac:dyDescent="0.2">
      <c r="B55" s="15">
        <v>1925</v>
      </c>
      <c r="C55" s="50">
        <f>'6_DWD'!T47</f>
        <v>201.95099999999999</v>
      </c>
      <c r="D55" s="48">
        <f>'6_DWD'!$T$151</f>
        <v>178.18291333333326</v>
      </c>
    </row>
    <row r="56" spans="2:4" ht="18.75" customHeight="1" x14ac:dyDescent="0.2">
      <c r="B56" s="13">
        <v>1926</v>
      </c>
      <c r="C56" s="49">
        <f>'6_DWD'!T48</f>
        <v>208.98229999999998</v>
      </c>
      <c r="D56" s="47">
        <f>'6_DWD'!$T$151</f>
        <v>178.18291333333326</v>
      </c>
    </row>
    <row r="57" spans="2:4" ht="18.75" customHeight="1" x14ac:dyDescent="0.2">
      <c r="B57" s="15">
        <v>1927</v>
      </c>
      <c r="C57" s="50">
        <f>'6_DWD'!T49</f>
        <v>188.27930000000001</v>
      </c>
      <c r="D57" s="48">
        <f>'6_DWD'!$T$151</f>
        <v>178.18291333333326</v>
      </c>
    </row>
    <row r="58" spans="2:4" ht="18.75" customHeight="1" x14ac:dyDescent="0.2">
      <c r="B58" s="13">
        <v>1928</v>
      </c>
      <c r="C58" s="49">
        <f>'6_DWD'!T50</f>
        <v>207.45869999999999</v>
      </c>
      <c r="D58" s="47">
        <f>'6_DWD'!$T$151</f>
        <v>178.18291333333326</v>
      </c>
    </row>
    <row r="59" spans="2:4" ht="18.75" customHeight="1" x14ac:dyDescent="0.2">
      <c r="B59" s="15">
        <v>1929</v>
      </c>
      <c r="C59" s="50">
        <f>'6_DWD'!T51</f>
        <v>160.01490000000001</v>
      </c>
      <c r="D59" s="48">
        <f>'6_DWD'!$T$151</f>
        <v>178.18291333333326</v>
      </c>
    </row>
    <row r="60" spans="2:4" ht="18.75" customHeight="1" x14ac:dyDescent="0.2">
      <c r="B60" s="13">
        <v>1930</v>
      </c>
      <c r="C60" s="49">
        <f>'6_DWD'!T52</f>
        <v>293.75869999999998</v>
      </c>
      <c r="D60" s="47">
        <f>'6_DWD'!$T$151</f>
        <v>178.18291333333326</v>
      </c>
    </row>
    <row r="61" spans="2:4" ht="18.75" customHeight="1" x14ac:dyDescent="0.2">
      <c r="B61" s="15">
        <v>1931</v>
      </c>
      <c r="C61" s="50">
        <f>'6_DWD'!T53</f>
        <v>153.2193</v>
      </c>
      <c r="D61" s="48">
        <f>'6_DWD'!$T$151</f>
        <v>178.18291333333326</v>
      </c>
    </row>
    <row r="62" spans="2:4" ht="18.75" customHeight="1" x14ac:dyDescent="0.2">
      <c r="B62" s="13">
        <v>1932</v>
      </c>
      <c r="C62" s="49">
        <f>'6_DWD'!T54</f>
        <v>241.37610000000001</v>
      </c>
      <c r="D62" s="47">
        <f>'6_DWD'!$T$151</f>
        <v>178.18291333333326</v>
      </c>
    </row>
    <row r="63" spans="2:4" ht="18.75" customHeight="1" x14ac:dyDescent="0.2">
      <c r="B63" s="15">
        <v>1933</v>
      </c>
      <c r="C63" s="50">
        <f>'6_DWD'!T55</f>
        <v>146.52609999999999</v>
      </c>
      <c r="D63" s="48">
        <f>'6_DWD'!$T$151</f>
        <v>178.18291333333326</v>
      </c>
    </row>
    <row r="64" spans="2:4" ht="18.75" customHeight="1" x14ac:dyDescent="0.2">
      <c r="B64" s="13">
        <v>1934</v>
      </c>
      <c r="C64" s="49">
        <f>'6_DWD'!T56</f>
        <v>169.49199999999999</v>
      </c>
      <c r="D64" s="47">
        <f>'6_DWD'!$T$151</f>
        <v>178.18291333333326</v>
      </c>
    </row>
    <row r="65" spans="2:4" ht="18.75" customHeight="1" x14ac:dyDescent="0.2">
      <c r="B65" s="15">
        <v>1935</v>
      </c>
      <c r="C65" s="50">
        <f>'6_DWD'!T57</f>
        <v>207.85059999999999</v>
      </c>
      <c r="D65" s="48">
        <f>'6_DWD'!$T$151</f>
        <v>178.18291333333326</v>
      </c>
    </row>
    <row r="66" spans="2:4" ht="18.75" customHeight="1" x14ac:dyDescent="0.2">
      <c r="B66" s="13">
        <v>1936</v>
      </c>
      <c r="C66" s="49">
        <f>'6_DWD'!T58</f>
        <v>206.12370000000001</v>
      </c>
      <c r="D66" s="47">
        <f>'6_DWD'!$T$151</f>
        <v>178.18291333333326</v>
      </c>
    </row>
    <row r="67" spans="2:4" ht="18.75" customHeight="1" x14ac:dyDescent="0.2">
      <c r="B67" s="15">
        <v>1937</v>
      </c>
      <c r="C67" s="50">
        <f>'6_DWD'!T59</f>
        <v>133.43899999999999</v>
      </c>
      <c r="D67" s="48">
        <f>'6_DWD'!$T$151</f>
        <v>178.18291333333326</v>
      </c>
    </row>
    <row r="68" spans="2:4" ht="18.75" customHeight="1" x14ac:dyDescent="0.2">
      <c r="B68" s="13">
        <v>1938</v>
      </c>
      <c r="C68" s="49">
        <f>'6_DWD'!T60</f>
        <v>172.54320000000001</v>
      </c>
      <c r="D68" s="47">
        <f>'6_DWD'!$T$151</f>
        <v>178.18291333333326</v>
      </c>
    </row>
    <row r="69" spans="2:4" ht="18.75" customHeight="1" x14ac:dyDescent="0.2">
      <c r="B69" s="15">
        <v>1939</v>
      </c>
      <c r="C69" s="50">
        <f>'6_DWD'!T61</f>
        <v>300.7928</v>
      </c>
      <c r="D69" s="48">
        <f>'6_DWD'!$T$151</f>
        <v>178.18291333333326</v>
      </c>
    </row>
    <row r="70" spans="2:4" ht="18.75" customHeight="1" x14ac:dyDescent="0.2">
      <c r="B70" s="13">
        <v>1940</v>
      </c>
      <c r="C70" s="49">
        <f>'6_DWD'!T62</f>
        <v>229.77339999999998</v>
      </c>
      <c r="D70" s="47">
        <f>'6_DWD'!$T$151</f>
        <v>178.18291333333326</v>
      </c>
    </row>
    <row r="71" spans="2:4" ht="18.75" customHeight="1" x14ac:dyDescent="0.2">
      <c r="B71" s="15">
        <v>1941</v>
      </c>
      <c r="C71" s="50">
        <f>'6_DWD'!T63</f>
        <v>208.41900000000001</v>
      </c>
      <c r="D71" s="48">
        <f>'6_DWD'!$T$151</f>
        <v>178.18291333333326</v>
      </c>
    </row>
    <row r="72" spans="2:4" ht="18.75" customHeight="1" x14ac:dyDescent="0.2">
      <c r="B72" s="13">
        <v>1942</v>
      </c>
      <c r="C72" s="49">
        <f>'6_DWD'!T64</f>
        <v>191.23840000000001</v>
      </c>
      <c r="D72" s="47">
        <f>'6_DWD'!$T$151</f>
        <v>178.18291333333326</v>
      </c>
    </row>
    <row r="73" spans="2:4" ht="18.75" customHeight="1" x14ac:dyDescent="0.2">
      <c r="B73" s="15">
        <v>1943</v>
      </c>
      <c r="C73" s="50">
        <f>'6_DWD'!T65</f>
        <v>138.16579999999999</v>
      </c>
      <c r="D73" s="48">
        <f>'6_DWD'!$T$151</f>
        <v>178.18291333333326</v>
      </c>
    </row>
    <row r="74" spans="2:4" ht="18.75" customHeight="1" x14ac:dyDescent="0.2">
      <c r="B74" s="13">
        <v>1944</v>
      </c>
      <c r="C74" s="49">
        <f>'6_DWD'!T66</f>
        <v>266.66669999999999</v>
      </c>
      <c r="D74" s="47">
        <f>'6_DWD'!$T$151</f>
        <v>178.18291333333326</v>
      </c>
    </row>
    <row r="75" spans="2:4" ht="18.75" customHeight="1" x14ac:dyDescent="0.2">
      <c r="B75" s="15">
        <v>1945</v>
      </c>
      <c r="C75" s="50">
        <f>'6_DWD'!T67</f>
        <v>144.58750000000001</v>
      </c>
      <c r="D75" s="48">
        <f>'6_DWD'!$T$151</f>
        <v>178.18291333333326</v>
      </c>
    </row>
    <row r="76" spans="2:4" ht="18.75" customHeight="1" x14ac:dyDescent="0.2">
      <c r="B76" s="13">
        <v>1946</v>
      </c>
      <c r="C76" s="49">
        <f>'6_DWD'!T68</f>
        <v>159.1617</v>
      </c>
      <c r="D76" s="47">
        <f>'6_DWD'!$T$151</f>
        <v>178.18291333333326</v>
      </c>
    </row>
    <row r="77" spans="2:4" ht="18.75" customHeight="1" x14ac:dyDescent="0.2">
      <c r="B77" s="15">
        <v>1947</v>
      </c>
      <c r="C77" s="50">
        <f>'6_DWD'!T69</f>
        <v>171.81369999999998</v>
      </c>
      <c r="D77" s="48">
        <f>'6_DWD'!$T$151</f>
        <v>178.18291333333326</v>
      </c>
    </row>
    <row r="78" spans="2:4" ht="18.75" customHeight="1" x14ac:dyDescent="0.2">
      <c r="B78" s="13">
        <v>1948</v>
      </c>
      <c r="C78" s="49">
        <f>'6_DWD'!T70</f>
        <v>100.30590000000001</v>
      </c>
      <c r="D78" s="47">
        <f>'6_DWD'!$T$151</f>
        <v>178.18291333333326</v>
      </c>
    </row>
    <row r="79" spans="2:4" ht="18.75" customHeight="1" x14ac:dyDescent="0.2">
      <c r="B79" s="15">
        <v>1949</v>
      </c>
      <c r="C79" s="50">
        <f>'6_DWD'!T71</f>
        <v>124.72730000000001</v>
      </c>
      <c r="D79" s="48">
        <f>'6_DWD'!$T$151</f>
        <v>178.18291333333326</v>
      </c>
    </row>
    <row r="80" spans="2:4" ht="18.75" customHeight="1" x14ac:dyDescent="0.2">
      <c r="B80" s="13">
        <v>1950</v>
      </c>
      <c r="C80" s="49">
        <f>'6_DWD'!T72</f>
        <v>228.244</v>
      </c>
      <c r="D80" s="47">
        <f>'6_DWD'!$T$151</f>
        <v>178.18291333333326</v>
      </c>
    </row>
    <row r="81" spans="2:4" ht="18.75" customHeight="1" x14ac:dyDescent="0.2">
      <c r="B81" s="15">
        <v>1951</v>
      </c>
      <c r="C81" s="50">
        <f>'6_DWD'!T73</f>
        <v>166.47719999999998</v>
      </c>
      <c r="D81" s="48">
        <f>'6_DWD'!$T$151</f>
        <v>178.18291333333326</v>
      </c>
    </row>
    <row r="82" spans="2:4" ht="18.75" customHeight="1" x14ac:dyDescent="0.2">
      <c r="B82" s="13">
        <v>1952</v>
      </c>
      <c r="C82" s="49">
        <f>'6_DWD'!T74</f>
        <v>290.55419999999998</v>
      </c>
      <c r="D82" s="47">
        <f>'6_DWD'!$T$151</f>
        <v>178.18291333333326</v>
      </c>
    </row>
    <row r="83" spans="2:4" ht="18.75" customHeight="1" x14ac:dyDescent="0.2">
      <c r="B83" s="15">
        <v>1953</v>
      </c>
      <c r="C83" s="50">
        <f>'6_DWD'!T75</f>
        <v>83.76339999999999</v>
      </c>
      <c r="D83" s="48">
        <f>'6_DWD'!$T$151</f>
        <v>178.18291333333326</v>
      </c>
    </row>
    <row r="84" spans="2:4" ht="18.75" customHeight="1" x14ac:dyDescent="0.2">
      <c r="B84" s="13">
        <v>1954</v>
      </c>
      <c r="C84" s="49">
        <f>'6_DWD'!T76</f>
        <v>210.44370000000001</v>
      </c>
      <c r="D84" s="47">
        <f>'6_DWD'!$T$151</f>
        <v>178.18291333333326</v>
      </c>
    </row>
    <row r="85" spans="2:4" ht="18.75" customHeight="1" x14ac:dyDescent="0.2">
      <c r="B85" s="15">
        <v>1955</v>
      </c>
      <c r="C85" s="50">
        <f>'6_DWD'!T77</f>
        <v>138.11899999999997</v>
      </c>
      <c r="D85" s="48">
        <f>'6_DWD'!$T$151</f>
        <v>178.18291333333326</v>
      </c>
    </row>
    <row r="86" spans="2:4" ht="18.75" customHeight="1" x14ac:dyDescent="0.2">
      <c r="B86" s="13">
        <v>1956</v>
      </c>
      <c r="C86" s="49">
        <f>'6_DWD'!T78</f>
        <v>192.37610000000001</v>
      </c>
      <c r="D86" s="47">
        <f>'6_DWD'!$T$151</f>
        <v>178.18291333333326</v>
      </c>
    </row>
    <row r="87" spans="2:4" ht="18.75" customHeight="1" x14ac:dyDescent="0.2">
      <c r="B87" s="15">
        <v>1957</v>
      </c>
      <c r="C87" s="50">
        <f>'6_DWD'!T79</f>
        <v>185.0866</v>
      </c>
      <c r="D87" s="48">
        <f>'6_DWD'!$T$151</f>
        <v>178.18291333333326</v>
      </c>
    </row>
    <row r="88" spans="2:4" ht="18.75" customHeight="1" x14ac:dyDescent="0.2">
      <c r="B88" s="13">
        <v>1958</v>
      </c>
      <c r="C88" s="49">
        <f>'6_DWD'!T80</f>
        <v>163.76750000000001</v>
      </c>
      <c r="D88" s="47">
        <f>'6_DWD'!$T$151</f>
        <v>178.18291333333326</v>
      </c>
    </row>
    <row r="89" spans="2:4" ht="18.75" customHeight="1" x14ac:dyDescent="0.2">
      <c r="B89" s="15">
        <v>1959</v>
      </c>
      <c r="C89" s="50">
        <f>'6_DWD'!T81</f>
        <v>91.620999999999995</v>
      </c>
      <c r="D89" s="48">
        <f>'6_DWD'!$T$151</f>
        <v>178.18291333333326</v>
      </c>
    </row>
    <row r="90" spans="2:4" ht="18.75" customHeight="1" x14ac:dyDescent="0.2">
      <c r="B90" s="13">
        <v>1960</v>
      </c>
      <c r="C90" s="49">
        <f>'6_DWD'!T82</f>
        <v>243.43790000000001</v>
      </c>
      <c r="D90" s="47">
        <f>'6_DWD'!$T$151</f>
        <v>178.18291333333326</v>
      </c>
    </row>
    <row r="91" spans="2:4" ht="18.75" customHeight="1" x14ac:dyDescent="0.2">
      <c r="B91" s="15">
        <v>1961</v>
      </c>
      <c r="C91" s="50">
        <f>'6_DWD'!T83</f>
        <v>148.9059</v>
      </c>
      <c r="D91" s="48">
        <f>'6_DWD'!$T$151</f>
        <v>178.18291333333326</v>
      </c>
    </row>
    <row r="92" spans="2:4" ht="18.75" customHeight="1" x14ac:dyDescent="0.2">
      <c r="B92" s="13">
        <v>1962</v>
      </c>
      <c r="C92" s="49">
        <f>'6_DWD'!T84</f>
        <v>104.97579999999999</v>
      </c>
      <c r="D92" s="47">
        <f>'6_DWD'!$T$151</f>
        <v>178.18291333333326</v>
      </c>
    </row>
    <row r="93" spans="2:4" ht="18.75" customHeight="1" x14ac:dyDescent="0.2">
      <c r="B93" s="15">
        <v>1963</v>
      </c>
      <c r="C93" s="50">
        <f>'6_DWD'!T85</f>
        <v>197.34380000000002</v>
      </c>
      <c r="D93" s="48">
        <f>'6_DWD'!$T$151</f>
        <v>178.18291333333326</v>
      </c>
    </row>
    <row r="94" spans="2:4" ht="18.75" customHeight="1" x14ac:dyDescent="0.2">
      <c r="B94" s="13">
        <v>1964</v>
      </c>
      <c r="C94" s="49">
        <f>'6_DWD'!T86</f>
        <v>188.75209999999998</v>
      </c>
      <c r="D94" s="47">
        <f>'6_DWD'!$T$151</f>
        <v>178.18291333333326</v>
      </c>
    </row>
    <row r="95" spans="2:4" ht="18.75" customHeight="1" x14ac:dyDescent="0.2">
      <c r="B95" s="15">
        <v>1965</v>
      </c>
      <c r="C95" s="50">
        <f>'6_DWD'!T87</f>
        <v>177.05950000000001</v>
      </c>
      <c r="D95" s="48">
        <f>'6_DWD'!$T$151</f>
        <v>178.18291333333326</v>
      </c>
    </row>
    <row r="96" spans="2:4" ht="18.75" customHeight="1" x14ac:dyDescent="0.2">
      <c r="B96" s="13">
        <v>1966</v>
      </c>
      <c r="C96" s="49">
        <f>'6_DWD'!T88</f>
        <v>173.0641</v>
      </c>
      <c r="D96" s="47">
        <f>'6_DWD'!$T$151</f>
        <v>178.18291333333326</v>
      </c>
    </row>
    <row r="97" spans="2:4" ht="18.75" customHeight="1" x14ac:dyDescent="0.2">
      <c r="B97" s="15">
        <v>1967</v>
      </c>
      <c r="C97" s="50">
        <f>'6_DWD'!T89</f>
        <v>198.33270000000002</v>
      </c>
      <c r="D97" s="48">
        <f>'6_DWD'!$T$151</f>
        <v>178.18291333333326</v>
      </c>
    </row>
    <row r="98" spans="2:4" ht="18.75" customHeight="1" x14ac:dyDescent="0.2">
      <c r="B98" s="13">
        <v>1968</v>
      </c>
      <c r="C98" s="49">
        <f>'6_DWD'!T90</f>
        <v>231.77359999999999</v>
      </c>
      <c r="D98" s="47">
        <f>'6_DWD'!$T$151</f>
        <v>178.18291333333326</v>
      </c>
    </row>
    <row r="99" spans="2:4" ht="18.75" customHeight="1" x14ac:dyDescent="0.2">
      <c r="B99" s="15">
        <v>1969</v>
      </c>
      <c r="C99" s="50">
        <f>'6_DWD'!T91</f>
        <v>127.3079</v>
      </c>
      <c r="D99" s="48">
        <f>'6_DWD'!$T$151</f>
        <v>178.18291333333326</v>
      </c>
    </row>
    <row r="100" spans="2:4" ht="18.75" customHeight="1" x14ac:dyDescent="0.2">
      <c r="B100" s="13">
        <v>1970</v>
      </c>
      <c r="C100" s="49">
        <f>'6_DWD'!T92</f>
        <v>218.6626</v>
      </c>
      <c r="D100" s="47">
        <f>'6_DWD'!$T$151</f>
        <v>178.18291333333326</v>
      </c>
    </row>
    <row r="101" spans="2:4" ht="18.75" customHeight="1" x14ac:dyDescent="0.2">
      <c r="B101" s="15">
        <v>1971</v>
      </c>
      <c r="C101" s="50">
        <f>'6_DWD'!T93</f>
        <v>133.43549999999999</v>
      </c>
      <c r="D101" s="48">
        <f>'6_DWD'!$T$151</f>
        <v>178.18291333333326</v>
      </c>
    </row>
    <row r="102" spans="2:4" ht="18.75" customHeight="1" x14ac:dyDescent="0.2">
      <c r="B102" s="13">
        <v>1972</v>
      </c>
      <c r="C102" s="49">
        <f>'6_DWD'!T94</f>
        <v>162.45140000000001</v>
      </c>
      <c r="D102" s="47">
        <f>'6_DWD'!$T$151</f>
        <v>178.18291333333326</v>
      </c>
    </row>
    <row r="103" spans="2:4" ht="18.75" customHeight="1" x14ac:dyDescent="0.2">
      <c r="B103" s="15">
        <v>1973</v>
      </c>
      <c r="C103" s="50">
        <f>'6_DWD'!T95</f>
        <v>205.05019999999999</v>
      </c>
      <c r="D103" s="48">
        <f>'6_DWD'!$T$151</f>
        <v>178.18291333333326</v>
      </c>
    </row>
    <row r="104" spans="2:4" ht="18.75" customHeight="1" x14ac:dyDescent="0.2">
      <c r="B104" s="13">
        <v>1974</v>
      </c>
      <c r="C104" s="49">
        <f>'6_DWD'!T96</f>
        <v>268.30619999999999</v>
      </c>
      <c r="D104" s="47">
        <f>'6_DWD'!$T$151</f>
        <v>178.18291333333326</v>
      </c>
    </row>
    <row r="105" spans="2:4" ht="18.75" customHeight="1" x14ac:dyDescent="0.2">
      <c r="B105" s="15">
        <v>1975</v>
      </c>
      <c r="C105" s="50">
        <f>'6_DWD'!T97</f>
        <v>154.6122</v>
      </c>
      <c r="D105" s="48">
        <f>'6_DWD'!$T$151</f>
        <v>178.18291333333326</v>
      </c>
    </row>
    <row r="106" spans="2:4" ht="18.75" customHeight="1" x14ac:dyDescent="0.2">
      <c r="B106" s="13">
        <v>1976</v>
      </c>
      <c r="C106" s="49">
        <f>'6_DWD'!T98</f>
        <v>164.52760000000001</v>
      </c>
      <c r="D106" s="47">
        <f>'6_DWD'!$T$151</f>
        <v>178.18291333333326</v>
      </c>
    </row>
    <row r="107" spans="2:4" ht="18.75" customHeight="1" x14ac:dyDescent="0.2">
      <c r="B107" s="15">
        <v>1977</v>
      </c>
      <c r="C107" s="50">
        <f>'6_DWD'!T99</f>
        <v>192.72309999999999</v>
      </c>
      <c r="D107" s="48">
        <f>'6_DWD'!$T$151</f>
        <v>178.18291333333326</v>
      </c>
    </row>
    <row r="108" spans="2:4" ht="18.75" customHeight="1" x14ac:dyDescent="0.2">
      <c r="B108" s="13">
        <v>1978</v>
      </c>
      <c r="C108" s="49">
        <f>'6_DWD'!T100</f>
        <v>164.73740000000001</v>
      </c>
      <c r="D108" s="47">
        <f>'6_DWD'!$T$151</f>
        <v>178.18291333333326</v>
      </c>
    </row>
    <row r="109" spans="2:4" ht="18.75" customHeight="1" x14ac:dyDescent="0.2">
      <c r="B109" s="15">
        <v>1979</v>
      </c>
      <c r="C109" s="50">
        <f>'6_DWD'!T101</f>
        <v>172.38549999999998</v>
      </c>
      <c r="D109" s="48">
        <f>'6_DWD'!$T$151</f>
        <v>178.18291333333326</v>
      </c>
    </row>
    <row r="110" spans="2:4" ht="18.75" customHeight="1" x14ac:dyDescent="0.2">
      <c r="B110" s="13">
        <v>1980</v>
      </c>
      <c r="C110" s="49">
        <f>'6_DWD'!T102</f>
        <v>183.76009999999999</v>
      </c>
      <c r="D110" s="47">
        <f>'6_DWD'!$T$151</f>
        <v>178.18291333333326</v>
      </c>
    </row>
    <row r="111" spans="2:4" ht="18.75" customHeight="1" x14ac:dyDescent="0.2">
      <c r="B111" s="15">
        <v>1981</v>
      </c>
      <c r="C111" s="50">
        <f>'6_DWD'!T103</f>
        <v>284.86700000000002</v>
      </c>
      <c r="D111" s="48">
        <f>'6_DWD'!$T$151</f>
        <v>178.18291333333326</v>
      </c>
    </row>
    <row r="112" spans="2:4" ht="18.75" customHeight="1" x14ac:dyDescent="0.2">
      <c r="B112" s="13">
        <v>1982</v>
      </c>
      <c r="C112" s="49">
        <f>'6_DWD'!T104</f>
        <v>159.17019999999999</v>
      </c>
      <c r="D112" s="47">
        <f>'6_DWD'!$T$151</f>
        <v>178.18291333333326</v>
      </c>
    </row>
    <row r="113" spans="2:4" ht="18.75" customHeight="1" x14ac:dyDescent="0.2">
      <c r="B113" s="15">
        <v>1983</v>
      </c>
      <c r="C113" s="50">
        <f>'6_DWD'!T105</f>
        <v>163.63830000000002</v>
      </c>
      <c r="D113" s="48">
        <f>'6_DWD'!$T$151</f>
        <v>178.18291333333326</v>
      </c>
    </row>
    <row r="114" spans="2:4" ht="18.75" customHeight="1" x14ac:dyDescent="0.2">
      <c r="B114" s="13">
        <v>1984</v>
      </c>
      <c r="C114" s="49">
        <f>'6_DWD'!T106</f>
        <v>230.52359999999999</v>
      </c>
      <c r="D114" s="47">
        <f>'6_DWD'!$T$151</f>
        <v>178.18291333333326</v>
      </c>
    </row>
    <row r="115" spans="2:4" ht="18.75" customHeight="1" x14ac:dyDescent="0.2">
      <c r="B115" s="15">
        <v>1985</v>
      </c>
      <c r="C115" s="50">
        <f>'6_DWD'!T107</f>
        <v>136.17869999999999</v>
      </c>
      <c r="D115" s="48">
        <f>'6_DWD'!$T$151</f>
        <v>178.18291333333326</v>
      </c>
    </row>
    <row r="116" spans="2:4" ht="18.75" customHeight="1" x14ac:dyDescent="0.2">
      <c r="B116" s="13">
        <v>1986</v>
      </c>
      <c r="C116" s="49">
        <f>'6_DWD'!T108</f>
        <v>177.5316</v>
      </c>
      <c r="D116" s="47">
        <f>'6_DWD'!$T$151</f>
        <v>178.18291333333326</v>
      </c>
    </row>
    <row r="117" spans="2:4" ht="18.75" customHeight="1" x14ac:dyDescent="0.2">
      <c r="B117" s="15">
        <v>1987</v>
      </c>
      <c r="C117" s="50">
        <f>'6_DWD'!T109</f>
        <v>204.7893</v>
      </c>
      <c r="D117" s="48">
        <f>'6_DWD'!$T$151</f>
        <v>178.18291333333326</v>
      </c>
    </row>
    <row r="118" spans="2:4" ht="18.75" customHeight="1" x14ac:dyDescent="0.2">
      <c r="B118" s="13">
        <v>1988</v>
      </c>
      <c r="C118" s="49">
        <f>'6_DWD'!T110</f>
        <v>178.75209999999998</v>
      </c>
      <c r="D118" s="47">
        <f>'6_DWD'!$T$151</f>
        <v>178.18291333333326</v>
      </c>
    </row>
    <row r="119" spans="2:4" ht="18.75" customHeight="1" x14ac:dyDescent="0.2">
      <c r="B119" s="15">
        <v>1989</v>
      </c>
      <c r="C119" s="50">
        <f>'6_DWD'!T111</f>
        <v>159.0403</v>
      </c>
      <c r="D119" s="48">
        <f>'6_DWD'!$T$151</f>
        <v>178.18291333333326</v>
      </c>
    </row>
    <row r="120" spans="2:4" ht="18.75" customHeight="1" x14ac:dyDescent="0.2">
      <c r="B120" s="13">
        <v>1990</v>
      </c>
      <c r="C120" s="49">
        <f>'6_DWD'!T112</f>
        <v>236.92930000000001</v>
      </c>
      <c r="D120" s="47">
        <f>'6_DWD'!$T$151</f>
        <v>178.18291333333326</v>
      </c>
    </row>
    <row r="121" spans="2:4" ht="18.75" customHeight="1" x14ac:dyDescent="0.2">
      <c r="B121" s="15">
        <v>1991</v>
      </c>
      <c r="C121" s="50">
        <f>'6_DWD'!T113</f>
        <v>165.64519999999999</v>
      </c>
      <c r="D121" s="48">
        <f>'6_DWD'!$T$151</f>
        <v>178.18291333333326</v>
      </c>
    </row>
    <row r="122" spans="2:4" ht="18.75" customHeight="1" x14ac:dyDescent="0.2">
      <c r="B122" s="13">
        <v>1992</v>
      </c>
      <c r="C122" s="49">
        <f>'6_DWD'!T114</f>
        <v>232.10360000000003</v>
      </c>
      <c r="D122" s="47">
        <f>'6_DWD'!$T$151</f>
        <v>178.18291333333326</v>
      </c>
    </row>
    <row r="123" spans="2:4" ht="18.75" customHeight="1" x14ac:dyDescent="0.2">
      <c r="B123" s="15">
        <v>1993</v>
      </c>
      <c r="C123" s="50">
        <f>'6_DWD'!T115</f>
        <v>199.1507</v>
      </c>
      <c r="D123" s="48">
        <f>'6_DWD'!$T$151</f>
        <v>178.18291333333326</v>
      </c>
    </row>
    <row r="124" spans="2:4" ht="18.75" customHeight="1" x14ac:dyDescent="0.2">
      <c r="B124" s="13">
        <v>1994</v>
      </c>
      <c r="C124" s="49">
        <f>'6_DWD'!T116</f>
        <v>199.02979999999999</v>
      </c>
      <c r="D124" s="47">
        <f>'6_DWD'!$T$151</f>
        <v>178.18291333333326</v>
      </c>
    </row>
    <row r="125" spans="2:4" ht="18.75" customHeight="1" x14ac:dyDescent="0.2">
      <c r="B125" s="15">
        <v>1995</v>
      </c>
      <c r="C125" s="50">
        <f>'6_DWD'!T117</f>
        <v>175.83670000000001</v>
      </c>
      <c r="D125" s="48">
        <f>'6_DWD'!$T$151</f>
        <v>178.18291333333326</v>
      </c>
    </row>
    <row r="126" spans="2:4" ht="18.75" customHeight="1" x14ac:dyDescent="0.2">
      <c r="B126" s="13">
        <v>1996</v>
      </c>
      <c r="C126" s="49">
        <f>'6_DWD'!T118</f>
        <v>215.5223</v>
      </c>
      <c r="D126" s="47">
        <f>'6_DWD'!$T$151</f>
        <v>178.18291333333326</v>
      </c>
    </row>
    <row r="127" spans="2:4" ht="18.75" customHeight="1" x14ac:dyDescent="0.2">
      <c r="B127" s="15">
        <v>1997</v>
      </c>
      <c r="C127" s="50">
        <f>'6_DWD'!T119</f>
        <v>127.41629999999999</v>
      </c>
      <c r="D127" s="48">
        <f>'6_DWD'!$T$151</f>
        <v>178.18291333333326</v>
      </c>
    </row>
    <row r="128" spans="2:4" ht="18.75" customHeight="1" x14ac:dyDescent="0.2">
      <c r="B128" s="13">
        <v>1998</v>
      </c>
      <c r="C128" s="49">
        <f>'6_DWD'!T120</f>
        <v>351.6</v>
      </c>
      <c r="D128" s="47">
        <f>'6_DWD'!$T$151</f>
        <v>178.18291333333326</v>
      </c>
    </row>
    <row r="129" spans="2:4" ht="18.75" customHeight="1" x14ac:dyDescent="0.2">
      <c r="B129" s="15">
        <v>1999</v>
      </c>
      <c r="C129" s="50">
        <f>'6_DWD'!T121</f>
        <v>150.62</v>
      </c>
      <c r="D129" s="48">
        <f>'6_DWD'!$T$151</f>
        <v>178.18291333333326</v>
      </c>
    </row>
    <row r="130" spans="2:4" ht="18.75" customHeight="1" x14ac:dyDescent="0.2">
      <c r="B130" s="13">
        <v>2000</v>
      </c>
      <c r="C130" s="49">
        <f>'6_DWD'!T122</f>
        <v>189.57570000000001</v>
      </c>
      <c r="D130" s="47">
        <f>'6_DWD'!$T$151</f>
        <v>178.18291333333326</v>
      </c>
    </row>
    <row r="131" spans="2:4" ht="18.75" customHeight="1" x14ac:dyDescent="0.2">
      <c r="B131" s="15">
        <v>2001</v>
      </c>
      <c r="C131" s="50">
        <f>'6_DWD'!T123</f>
        <v>268.76159999999999</v>
      </c>
      <c r="D131" s="48">
        <f>'6_DWD'!$T$151</f>
        <v>178.18291333333326</v>
      </c>
    </row>
    <row r="132" spans="2:4" ht="18.75" customHeight="1" x14ac:dyDescent="0.2">
      <c r="B132" s="13">
        <v>2002</v>
      </c>
      <c r="C132" s="49">
        <f>'6_DWD'!T124</f>
        <v>281.69</v>
      </c>
      <c r="D132" s="47">
        <f>'6_DWD'!$T$151</f>
        <v>178.18291333333326</v>
      </c>
    </row>
    <row r="133" spans="2:4" ht="18.75" customHeight="1" x14ac:dyDescent="0.2">
      <c r="B133" s="15">
        <v>2003</v>
      </c>
      <c r="C133" s="50">
        <f>'6_DWD'!T125</f>
        <v>165.6311</v>
      </c>
      <c r="D133" s="48">
        <f>'6_DWD'!$T$151</f>
        <v>178.18291333333326</v>
      </c>
    </row>
    <row r="134" spans="2:4" ht="18.75" customHeight="1" x14ac:dyDescent="0.2">
      <c r="B134" s="13">
        <v>2004</v>
      </c>
      <c r="C134" s="49">
        <f>'6_DWD'!T126</f>
        <v>190.3142</v>
      </c>
      <c r="D134" s="47">
        <f>'6_DWD'!$T$151</f>
        <v>178.18291333333326</v>
      </c>
    </row>
    <row r="135" spans="2:4" ht="18.75" customHeight="1" x14ac:dyDescent="0.2">
      <c r="B135" s="15">
        <v>2005</v>
      </c>
      <c r="C135" s="50">
        <f>'6_DWD'!T127</f>
        <v>144.5762</v>
      </c>
      <c r="D135" s="48">
        <f>'6_DWD'!$T$151</f>
        <v>178.18291333333326</v>
      </c>
    </row>
    <row r="136" spans="2:4" ht="18.75" customHeight="1" x14ac:dyDescent="0.2">
      <c r="B136" s="13">
        <v>2006</v>
      </c>
      <c r="C136" s="49">
        <f>'6_DWD'!T128</f>
        <v>144.94740000000002</v>
      </c>
      <c r="D136" s="47">
        <f>'6_DWD'!$T$151</f>
        <v>178.18291333333326</v>
      </c>
    </row>
    <row r="137" spans="2:4" ht="18.75" customHeight="1" x14ac:dyDescent="0.2">
      <c r="B137" s="15">
        <v>2007</v>
      </c>
      <c r="C137" s="50">
        <f>'6_DWD'!T129</f>
        <v>209.08</v>
      </c>
      <c r="D137" s="48">
        <f>'6_DWD'!$T$151</f>
        <v>178.18291333333326</v>
      </c>
    </row>
    <row r="138" spans="2:4" ht="18.75" customHeight="1" x14ac:dyDescent="0.2">
      <c r="B138" s="13">
        <v>2008</v>
      </c>
      <c r="C138" s="49">
        <f>'6_DWD'!T130</f>
        <v>177.98129999999998</v>
      </c>
      <c r="D138" s="47">
        <f>'6_DWD'!$T$151</f>
        <v>178.18291333333326</v>
      </c>
    </row>
    <row r="139" spans="2:4" ht="18.75" customHeight="1" x14ac:dyDescent="0.2">
      <c r="B139" s="15">
        <v>2009</v>
      </c>
      <c r="C139" s="50">
        <f>'6_DWD'!T131</f>
        <v>214.0102</v>
      </c>
      <c r="D139" s="48">
        <f>'6_DWD'!$T$151</f>
        <v>178.18291333333326</v>
      </c>
    </row>
    <row r="140" spans="2:4" ht="18.75" customHeight="1" x14ac:dyDescent="0.2">
      <c r="B140" s="13">
        <v>2010</v>
      </c>
      <c r="C140" s="49">
        <f>'6_DWD'!T132</f>
        <v>215.3329</v>
      </c>
      <c r="D140" s="47">
        <f>'6_DWD'!$T$151</f>
        <v>178.18291333333326</v>
      </c>
    </row>
    <row r="141" spans="2:4" ht="18.75" customHeight="1" x14ac:dyDescent="0.2">
      <c r="B141" s="15">
        <v>2011</v>
      </c>
      <c r="C141" s="50">
        <f>'6_DWD'!T133</f>
        <v>114.0856</v>
      </c>
      <c r="D141" s="48">
        <f>'6_DWD'!$T$151</f>
        <v>178.18291333333326</v>
      </c>
    </row>
    <row r="142" spans="2:4" ht="18.75" customHeight="1" x14ac:dyDescent="0.2">
      <c r="B142" s="13">
        <v>2012</v>
      </c>
      <c r="C142" s="49">
        <f>'6_DWD'!T134</f>
        <v>168.17</v>
      </c>
      <c r="D142" s="47">
        <f>'6_DWD'!$T$151</f>
        <v>178.18291333333326</v>
      </c>
    </row>
    <row r="143" spans="2:4" ht="18.75" customHeight="1" x14ac:dyDescent="0.2">
      <c r="B143" s="15">
        <v>2013</v>
      </c>
      <c r="C143" s="50">
        <f>'6_DWD'!T135</f>
        <v>233.33</v>
      </c>
      <c r="D143" s="48">
        <f>'6_DWD'!$T$151</f>
        <v>178.18291333333326</v>
      </c>
    </row>
    <row r="144" spans="2:4" ht="18" customHeight="1" x14ac:dyDescent="0.2">
      <c r="B144" s="61">
        <v>2014</v>
      </c>
      <c r="C144" s="63">
        <f>'6_DWD'!T136</f>
        <v>148</v>
      </c>
      <c r="D144" s="47">
        <f>'6_DWD'!$T$151</f>
        <v>178.18291333333326</v>
      </c>
    </row>
    <row r="145" spans="2:4" ht="18" customHeight="1" x14ac:dyDescent="0.2">
      <c r="B145" s="15">
        <v>2015</v>
      </c>
      <c r="C145" s="50">
        <f>'6_DWD'!T137</f>
        <v>203.9</v>
      </c>
      <c r="D145" s="48">
        <f>'6_DWD'!$T$151</f>
        <v>178.18291333333326</v>
      </c>
    </row>
    <row r="146" spans="2:4" ht="18" customHeight="1" x14ac:dyDescent="0.2">
      <c r="B146" s="61">
        <v>2016</v>
      </c>
      <c r="C146" s="63">
        <f>'6_DWD'!T138</f>
        <v>153.4</v>
      </c>
      <c r="D146" s="47">
        <f>'6_DWD'!$T$151</f>
        <v>178.18291333333326</v>
      </c>
    </row>
    <row r="147" spans="2:4" ht="18" customHeight="1" x14ac:dyDescent="0.2">
      <c r="B147" s="15">
        <v>2017</v>
      </c>
      <c r="C147" s="50">
        <f>'6_DWD'!T139</f>
        <v>224.6</v>
      </c>
      <c r="D147" s="48">
        <f>'6_DWD'!$T$151</f>
        <v>178.18291333333326</v>
      </c>
    </row>
    <row r="148" spans="2:4" ht="18" customHeight="1" x14ac:dyDescent="0.2">
      <c r="B148" s="73">
        <v>2018</v>
      </c>
      <c r="C148" s="63">
        <f>'6_DWD'!T140</f>
        <v>92.8</v>
      </c>
      <c r="D148" s="47">
        <f>'6_DWD'!$T$151</f>
        <v>178.18291333333326</v>
      </c>
    </row>
    <row r="149" spans="2:4" ht="18" customHeight="1" x14ac:dyDescent="0.2">
      <c r="B149" s="71">
        <v>2019</v>
      </c>
      <c r="C149" s="50">
        <f>'6_DWD'!T141</f>
        <v>207.2</v>
      </c>
      <c r="D149" s="48">
        <f>'6_DWD'!$T$151</f>
        <v>178.18291333333326</v>
      </c>
    </row>
    <row r="150" spans="2:4" ht="18" customHeight="1" x14ac:dyDescent="0.2">
      <c r="B150" s="78">
        <v>2020</v>
      </c>
      <c r="C150" s="63">
        <f>'6_DWD'!T142</f>
        <v>149</v>
      </c>
      <c r="D150" s="64">
        <f>'6_DWD'!$T$151</f>
        <v>178.18291333333326</v>
      </c>
    </row>
    <row r="151" spans="2:4" ht="18" customHeight="1" x14ac:dyDescent="0.2">
      <c r="B151" s="71">
        <v>2021</v>
      </c>
      <c r="C151" s="50">
        <f>'6_DWD'!T143</f>
        <v>129.9</v>
      </c>
      <c r="D151" s="48">
        <f>'6_DWD'!$T$151</f>
        <v>178.18291333333326</v>
      </c>
    </row>
    <row r="152" spans="2:4" ht="18" customHeight="1" x14ac:dyDescent="0.2">
      <c r="B152" s="78">
        <v>2022</v>
      </c>
      <c r="C152" s="63">
        <f>'6_DWD'!T144</f>
        <v>198.7</v>
      </c>
      <c r="D152" s="64">
        <f>'6_DWD'!$T$151</f>
        <v>178.18291333333326</v>
      </c>
    </row>
    <row r="153" spans="2:4" ht="18" customHeight="1" x14ac:dyDescent="0.2">
      <c r="B153" s="71">
        <v>2023</v>
      </c>
      <c r="C153" s="50">
        <f>'6_DWD'!T145</f>
        <v>258.10000000000002</v>
      </c>
      <c r="D153" s="48">
        <f>'6_DWD'!$T$151</f>
        <v>178.18291333333326</v>
      </c>
    </row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1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  <pageSetUpPr fitToPage="1"/>
  </sheetPr>
  <dimension ref="A1:Y33"/>
  <sheetViews>
    <sheetView showGridLines="0" zoomScale="120" zoomScaleNormal="120" workbookViewId="0">
      <selection sqref="A1:M24"/>
    </sheetView>
  </sheetViews>
  <sheetFormatPr baseColWidth="10" defaultRowHeight="12.75" x14ac:dyDescent="0.2"/>
  <cols>
    <col min="1" max="1" width="3.28515625" style="42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89"/>
    </row>
    <row r="2" spans="1:25" ht="20.25" customHeight="1" x14ac:dyDescent="0.2">
      <c r="A2" s="8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Q2" s="95" t="s">
        <v>7</v>
      </c>
      <c r="R2" s="96"/>
      <c r="S2" s="96"/>
      <c r="T2" s="96"/>
      <c r="U2" s="96"/>
      <c r="V2" s="96"/>
      <c r="W2" s="96"/>
      <c r="X2" s="96"/>
      <c r="Y2" s="97"/>
    </row>
    <row r="3" spans="1:25" ht="18.75" customHeight="1" x14ac:dyDescent="0.3">
      <c r="A3" s="8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Q3" s="22"/>
      <c r="R3" s="23"/>
      <c r="S3" s="24"/>
      <c r="T3" s="23"/>
      <c r="U3" s="23"/>
      <c r="V3" s="24"/>
      <c r="W3" s="23"/>
      <c r="X3" s="23"/>
      <c r="Y3" s="25"/>
    </row>
    <row r="4" spans="1:25" ht="15.95" customHeight="1" x14ac:dyDescent="0.2">
      <c r="A4" s="8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22"/>
      <c r="R4" s="23"/>
      <c r="S4" s="23"/>
      <c r="T4" s="23"/>
      <c r="U4" s="23"/>
      <c r="V4" s="23"/>
      <c r="W4" s="23"/>
      <c r="X4" s="23"/>
      <c r="Y4" s="25"/>
    </row>
    <row r="5" spans="1:25" ht="7.5" customHeight="1" x14ac:dyDescent="0.2">
      <c r="A5" s="8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Q5" s="26"/>
      <c r="R5" s="27"/>
      <c r="S5" s="27"/>
      <c r="T5" s="27"/>
      <c r="U5" s="27"/>
      <c r="V5" s="27"/>
      <c r="W5" s="27"/>
      <c r="X5" s="27"/>
      <c r="Y5" s="28"/>
    </row>
    <row r="6" spans="1:25" ht="16.5" customHeight="1" x14ac:dyDescent="0.2">
      <c r="A6" s="89"/>
      <c r="C6" s="4"/>
      <c r="Q6" s="26"/>
      <c r="R6" s="27"/>
      <c r="S6" s="27"/>
      <c r="T6" s="27"/>
      <c r="U6" s="27"/>
      <c r="V6" s="27"/>
      <c r="W6" s="27"/>
      <c r="X6" s="27"/>
      <c r="Y6" s="28"/>
    </row>
    <row r="7" spans="1:25" ht="16.5" customHeight="1" x14ac:dyDescent="0.2">
      <c r="A7" s="89"/>
      <c r="C7" s="4"/>
      <c r="Q7" s="26"/>
      <c r="R7" s="27"/>
      <c r="S7" s="27"/>
      <c r="T7" s="27"/>
      <c r="U7" s="27"/>
      <c r="V7" s="27"/>
      <c r="W7" s="27"/>
      <c r="X7" s="27"/>
      <c r="Y7" s="28"/>
    </row>
    <row r="8" spans="1:25" ht="16.5" customHeight="1" x14ac:dyDescent="0.2">
      <c r="A8" s="89"/>
      <c r="C8" s="4"/>
      <c r="Q8" s="26"/>
      <c r="R8" s="27"/>
      <c r="S8" s="27"/>
      <c r="T8" s="27"/>
      <c r="U8" s="27"/>
      <c r="V8" s="27"/>
      <c r="W8" s="27"/>
      <c r="X8" s="27"/>
      <c r="Y8" s="28"/>
    </row>
    <row r="9" spans="1:25" ht="16.5" customHeight="1" x14ac:dyDescent="0.2">
      <c r="A9" s="89"/>
      <c r="C9" s="4"/>
      <c r="Q9" s="26"/>
      <c r="R9" s="27"/>
      <c r="S9" s="27"/>
      <c r="T9" s="27"/>
      <c r="U9" s="27"/>
      <c r="V9" s="27"/>
      <c r="W9" s="27"/>
      <c r="X9" s="27"/>
      <c r="Y9" s="28"/>
    </row>
    <row r="10" spans="1:25" ht="16.5" customHeight="1" x14ac:dyDescent="0.2">
      <c r="A10" s="89"/>
      <c r="C10" s="4"/>
      <c r="Q10" s="26"/>
      <c r="R10" s="27"/>
      <c r="S10" s="27"/>
      <c r="T10" s="27"/>
      <c r="U10" s="27"/>
      <c r="V10" s="27"/>
      <c r="W10" s="27"/>
      <c r="X10" s="27"/>
      <c r="Y10" s="28"/>
    </row>
    <row r="11" spans="1:25" ht="16.5" customHeight="1" x14ac:dyDescent="0.2">
      <c r="A11" s="89"/>
      <c r="C11" s="4"/>
      <c r="Q11" s="26"/>
      <c r="R11" s="29" t="s">
        <v>4</v>
      </c>
      <c r="S11" s="27"/>
      <c r="T11" s="27"/>
      <c r="U11" s="27"/>
      <c r="V11" s="27"/>
      <c r="W11" s="27"/>
      <c r="X11" s="27"/>
      <c r="Y11" s="28"/>
    </row>
    <row r="12" spans="1:25" ht="16.5" customHeight="1" x14ac:dyDescent="0.2">
      <c r="A12" s="89"/>
      <c r="C12" s="4"/>
      <c r="Q12" s="26"/>
      <c r="R12" s="27"/>
      <c r="S12" s="27"/>
      <c r="T12" s="27"/>
      <c r="U12" s="27"/>
      <c r="V12" s="27"/>
      <c r="W12" s="27"/>
      <c r="X12" s="27"/>
      <c r="Y12" s="28"/>
    </row>
    <row r="13" spans="1:25" ht="17.25" customHeight="1" x14ac:dyDescent="0.2">
      <c r="A13" s="89"/>
      <c r="C13" s="4"/>
      <c r="Q13" s="26"/>
      <c r="R13" s="29" t="s">
        <v>5</v>
      </c>
      <c r="S13" s="27"/>
      <c r="T13" s="27"/>
      <c r="U13" s="27"/>
      <c r="V13" s="27"/>
      <c r="W13" s="27"/>
      <c r="X13" s="27"/>
      <c r="Y13" s="28"/>
    </row>
    <row r="14" spans="1:25" ht="16.5" customHeight="1" x14ac:dyDescent="0.2">
      <c r="A14" s="89"/>
      <c r="C14" s="4"/>
      <c r="Q14" s="26"/>
      <c r="R14" s="27"/>
      <c r="S14" s="27"/>
      <c r="T14" s="27"/>
      <c r="U14" s="27"/>
      <c r="V14" s="27"/>
      <c r="W14" s="27"/>
      <c r="X14" s="27"/>
      <c r="Y14" s="28"/>
    </row>
    <row r="15" spans="1:25" ht="16.5" customHeight="1" x14ac:dyDescent="0.2">
      <c r="A15" s="89"/>
      <c r="C15" s="4"/>
      <c r="Q15" s="26"/>
      <c r="R15" s="27"/>
      <c r="S15" s="29" t="s">
        <v>6</v>
      </c>
      <c r="T15" s="27"/>
      <c r="U15" s="27"/>
      <c r="V15" s="29" t="s">
        <v>6</v>
      </c>
      <c r="W15" s="27"/>
      <c r="X15" s="27"/>
      <c r="Y15" s="28"/>
    </row>
    <row r="16" spans="1:25" ht="16.5" customHeight="1" x14ac:dyDescent="0.2">
      <c r="A16" s="89"/>
      <c r="C16" s="4"/>
      <c r="Q16" s="26"/>
      <c r="R16" s="27"/>
      <c r="S16" s="27"/>
      <c r="T16" s="27"/>
      <c r="U16" s="27"/>
      <c r="V16" s="27"/>
      <c r="W16" s="27"/>
      <c r="X16" s="27"/>
      <c r="Y16" s="28"/>
    </row>
    <row r="17" spans="1:25" ht="16.5" customHeight="1" x14ac:dyDescent="0.2">
      <c r="A17" s="89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26"/>
      <c r="R17" s="27"/>
      <c r="S17" s="27"/>
      <c r="T17" s="27"/>
      <c r="U17" s="27"/>
      <c r="V17" s="27"/>
      <c r="W17" s="27"/>
      <c r="X17" s="27"/>
      <c r="Y17" s="28"/>
    </row>
    <row r="18" spans="1:25" ht="22.5" customHeight="1" x14ac:dyDescent="0.2">
      <c r="A18" s="89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6"/>
      <c r="R18" s="27"/>
      <c r="S18" s="27"/>
      <c r="T18" s="27"/>
      <c r="U18" s="27"/>
      <c r="V18" s="27"/>
      <c r="W18" s="27"/>
      <c r="X18" s="27"/>
      <c r="Y18" s="28"/>
    </row>
    <row r="19" spans="1:25" ht="87" customHeight="1" x14ac:dyDescent="0.2">
      <c r="A19" s="89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18"/>
      <c r="P19" s="18"/>
      <c r="Q19" s="30"/>
      <c r="R19" s="31"/>
      <c r="S19" s="31"/>
      <c r="T19" s="31"/>
      <c r="U19" s="31"/>
      <c r="V19" s="31"/>
      <c r="W19" s="31"/>
      <c r="X19" s="31"/>
      <c r="Y19" s="32"/>
    </row>
    <row r="20" spans="1:25" ht="9" customHeight="1" x14ac:dyDescent="0.2">
      <c r="A20" s="89"/>
      <c r="B20" s="20"/>
      <c r="C20" s="21"/>
      <c r="D20" s="20"/>
      <c r="E20" s="98"/>
      <c r="F20" s="20"/>
      <c r="G20" s="98"/>
      <c r="H20" s="20"/>
      <c r="I20" s="98"/>
      <c r="J20" s="20"/>
      <c r="K20" s="98"/>
      <c r="L20" s="20"/>
      <c r="M20" s="98"/>
      <c r="N20" s="20"/>
      <c r="O20" s="18"/>
      <c r="P20" s="18"/>
    </row>
    <row r="21" spans="1:25" ht="11.25" customHeight="1" x14ac:dyDescent="0.2">
      <c r="A21" s="89"/>
      <c r="B21" s="20"/>
      <c r="C21" s="21"/>
      <c r="D21" s="20"/>
      <c r="E21" s="98"/>
      <c r="F21" s="20"/>
      <c r="G21" s="98"/>
      <c r="H21" s="20"/>
      <c r="I21" s="98"/>
      <c r="J21" s="20"/>
      <c r="K21" s="98"/>
      <c r="L21" s="20"/>
      <c r="M21" s="98"/>
      <c r="N21" s="20"/>
      <c r="O21" s="18"/>
      <c r="P21" s="18"/>
    </row>
    <row r="22" spans="1:25" ht="3.75" customHeight="1" x14ac:dyDescent="0.2">
      <c r="A22" s="89"/>
      <c r="B22" s="20"/>
      <c r="C22" s="21"/>
      <c r="D22" s="20"/>
      <c r="E22" s="86"/>
      <c r="F22" s="20"/>
      <c r="G22" s="86"/>
      <c r="H22" s="20"/>
      <c r="I22" s="86"/>
      <c r="J22" s="20"/>
      <c r="K22" s="86"/>
      <c r="L22" s="20"/>
      <c r="M22" s="86"/>
      <c r="N22" s="20"/>
      <c r="O22" s="18"/>
      <c r="P22" s="18"/>
    </row>
    <row r="23" spans="1:25" ht="9" customHeight="1" x14ac:dyDescent="0.2">
      <c r="A23" s="89"/>
      <c r="B23" s="20"/>
      <c r="C23" s="21"/>
      <c r="D23" s="20"/>
      <c r="E23" s="86"/>
      <c r="F23" s="20"/>
      <c r="G23" s="86"/>
      <c r="H23" s="20"/>
      <c r="I23" s="86"/>
      <c r="J23" s="20"/>
      <c r="K23" s="86"/>
      <c r="L23" s="20"/>
      <c r="M23" s="86"/>
      <c r="N23" s="20"/>
      <c r="O23" s="18"/>
      <c r="P23" s="18"/>
    </row>
    <row r="24" spans="1:25" ht="6.75" customHeight="1" x14ac:dyDescent="0.2">
      <c r="A24" s="8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3"/>
      <c r="C26" s="33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25" ht="4.5" customHeight="1" x14ac:dyDescent="0.2">
      <c r="B27" s="33"/>
      <c r="C27" s="33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25" ht="6" customHeight="1" x14ac:dyDescent="0.2"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5"/>
      <c r="I30" s="35"/>
      <c r="J30" s="35"/>
      <c r="K30" s="35"/>
      <c r="L30" s="35"/>
      <c r="M30" s="18"/>
      <c r="N30" s="18"/>
      <c r="O30" s="18"/>
      <c r="P30" s="18"/>
    </row>
    <row r="31" spans="1:25" ht="18" customHeight="1" x14ac:dyDescent="0.2">
      <c r="B31" s="36"/>
      <c r="C31" s="36"/>
      <c r="D31" s="36"/>
      <c r="E31" s="36"/>
      <c r="F31" s="36"/>
      <c r="G31" s="35"/>
      <c r="H31" s="35"/>
      <c r="I31" s="35"/>
      <c r="J31" s="35"/>
      <c r="K31" s="35"/>
      <c r="L31" s="35"/>
      <c r="M31" s="18"/>
      <c r="N31" s="18"/>
      <c r="O31" s="18"/>
      <c r="P31" s="18"/>
    </row>
    <row r="32" spans="1:25" x14ac:dyDescent="0.2">
      <c r="B32" s="36"/>
      <c r="C32" s="36"/>
      <c r="D32" s="36"/>
      <c r="E32" s="36"/>
      <c r="F32" s="36"/>
      <c r="G32" s="35"/>
      <c r="H32" s="35"/>
      <c r="I32" s="35"/>
      <c r="J32" s="35"/>
      <c r="K32" s="35"/>
      <c r="L32" s="35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/>
  </sheetPr>
  <dimension ref="A1:BF153"/>
  <sheetViews>
    <sheetView topLeftCell="A145" workbookViewId="0">
      <pane ySplit="645" topLeftCell="A117" activePane="bottomLeft"/>
      <selection activeCell="Q1" sqref="Q1"/>
      <selection pane="bottomLeft" activeCell="A146" sqref="A146"/>
    </sheetView>
  </sheetViews>
  <sheetFormatPr baseColWidth="10" defaultRowHeight="12.75" x14ac:dyDescent="0.2"/>
  <cols>
    <col min="22" max="24" width="11.42578125" style="40"/>
  </cols>
  <sheetData>
    <row r="1" spans="1:58" x14ac:dyDescent="0.2"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0" t="s">
        <v>17</v>
      </c>
      <c r="K1" s="40" t="s">
        <v>18</v>
      </c>
      <c r="L1" s="40" t="s">
        <v>19</v>
      </c>
      <c r="M1" s="40" t="s">
        <v>20</v>
      </c>
      <c r="N1" s="40" t="s">
        <v>21</v>
      </c>
      <c r="O1" s="40" t="s">
        <v>22</v>
      </c>
      <c r="P1" s="40" t="s">
        <v>23</v>
      </c>
      <c r="Q1" s="40" t="s">
        <v>46</v>
      </c>
      <c r="R1" s="40" t="s">
        <v>24</v>
      </c>
      <c r="S1" s="40" t="s">
        <v>25</v>
      </c>
      <c r="T1" s="40" t="s">
        <v>26</v>
      </c>
      <c r="U1" s="39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</row>
    <row r="2" spans="1:58" x14ac:dyDescent="0.2">
      <c r="B2">
        <v>1880</v>
      </c>
      <c r="D2" s="40"/>
      <c r="E2" s="40"/>
      <c r="F2" s="40"/>
      <c r="G2" s="39"/>
      <c r="H2" s="40"/>
      <c r="I2" s="39"/>
      <c r="J2" s="40"/>
      <c r="K2" s="40"/>
      <c r="L2" s="39"/>
      <c r="M2" s="39"/>
      <c r="N2" s="39"/>
      <c r="O2" s="39"/>
      <c r="P2" s="40"/>
      <c r="Q2" s="40"/>
      <c r="R2" s="39"/>
      <c r="S2" s="40"/>
      <c r="T2" s="40"/>
      <c r="U2" s="39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</row>
    <row r="3" spans="1:58" x14ac:dyDescent="0.2">
      <c r="B3">
        <v>1881</v>
      </c>
      <c r="V3" s="41"/>
      <c r="W3" s="41"/>
      <c r="X3" s="41"/>
      <c r="Y3" s="41"/>
    </row>
    <row r="4" spans="1:58" x14ac:dyDescent="0.2">
      <c r="A4" t="s">
        <v>36</v>
      </c>
      <c r="B4" s="76" t="s">
        <v>47</v>
      </c>
      <c r="C4">
        <v>16</v>
      </c>
      <c r="D4" s="40">
        <v>108.86009999999999</v>
      </c>
      <c r="E4" s="40">
        <v>116.5746</v>
      </c>
      <c r="F4" s="40">
        <v>66.096099999999993</v>
      </c>
      <c r="G4" s="40">
        <v>124.3334</v>
      </c>
      <c r="H4" s="40">
        <v>116.5317</v>
      </c>
      <c r="I4" s="40">
        <v>144.3904</v>
      </c>
      <c r="J4" s="40">
        <v>112.7517</v>
      </c>
      <c r="K4" s="40">
        <v>124.76330000000002</v>
      </c>
      <c r="L4" s="40">
        <v>93.864199999999997</v>
      </c>
      <c r="M4" s="40">
        <v>106.01429999999999</v>
      </c>
      <c r="N4" s="40">
        <v>87.36930000000001</v>
      </c>
      <c r="O4" s="40">
        <v>73.582499999999996</v>
      </c>
      <c r="P4" s="40">
        <v>62.174199999999999</v>
      </c>
      <c r="Q4" s="40">
        <v>61.121799999999993</v>
      </c>
      <c r="R4" s="40">
        <v>74.450800000000001</v>
      </c>
      <c r="S4" s="40">
        <v>85.029600000000002</v>
      </c>
      <c r="T4" s="40">
        <v>96.4268</v>
      </c>
    </row>
    <row r="5" spans="1:58" x14ac:dyDescent="0.2">
      <c r="A5" t="s">
        <v>36</v>
      </c>
      <c r="B5" s="76" t="s">
        <v>48</v>
      </c>
      <c r="C5">
        <v>16</v>
      </c>
      <c r="D5" s="40">
        <v>99.309300000000007</v>
      </c>
      <c r="E5" s="40">
        <v>101.495</v>
      </c>
      <c r="F5" s="40">
        <v>96.100500000000011</v>
      </c>
      <c r="G5" s="40">
        <v>110.35380000000001</v>
      </c>
      <c r="H5" s="40">
        <v>111.5425</v>
      </c>
      <c r="I5" s="40">
        <v>199.51839999999999</v>
      </c>
      <c r="J5" s="40">
        <v>174.4828</v>
      </c>
      <c r="K5" s="40">
        <v>199.3091</v>
      </c>
      <c r="L5" s="40">
        <v>217.40610000000001</v>
      </c>
      <c r="M5" s="40">
        <v>170.61799999999999</v>
      </c>
      <c r="N5" s="40">
        <v>197.3364</v>
      </c>
      <c r="O5" s="40">
        <v>65.369200000000006</v>
      </c>
      <c r="P5" s="40">
        <v>90.440599999999989</v>
      </c>
      <c r="Q5" s="40">
        <v>86.563199999999995</v>
      </c>
      <c r="R5" s="40">
        <v>138.0128</v>
      </c>
      <c r="S5" s="40">
        <v>136.5702</v>
      </c>
      <c r="T5" s="40">
        <v>151.38400000000001</v>
      </c>
    </row>
    <row r="6" spans="1:58" x14ac:dyDescent="0.2">
      <c r="A6" t="s">
        <v>36</v>
      </c>
      <c r="B6" s="76" t="s">
        <v>49</v>
      </c>
      <c r="C6">
        <v>16</v>
      </c>
      <c r="D6" s="40">
        <v>208.1583</v>
      </c>
      <c r="E6" s="40">
        <v>195.74119999999999</v>
      </c>
      <c r="F6" s="40">
        <v>140.648</v>
      </c>
      <c r="G6" s="40">
        <v>241.27640000000002</v>
      </c>
      <c r="H6" s="40">
        <v>201.77080000000001</v>
      </c>
      <c r="I6" s="40">
        <v>231.9494</v>
      </c>
      <c r="J6" s="40">
        <v>188.6217</v>
      </c>
      <c r="K6" s="40">
        <v>223.70639999999997</v>
      </c>
      <c r="L6" s="40">
        <v>192.03829999999999</v>
      </c>
      <c r="M6" s="40">
        <v>185.97179999999997</v>
      </c>
      <c r="N6" s="40">
        <v>172.768</v>
      </c>
      <c r="O6" s="40">
        <v>150.51259999999999</v>
      </c>
      <c r="P6" s="40">
        <v>131.4716</v>
      </c>
      <c r="Q6" s="40">
        <v>126.93430000000001</v>
      </c>
      <c r="R6" s="40">
        <v>148.1885</v>
      </c>
      <c r="S6" s="40">
        <v>161.24950000000001</v>
      </c>
      <c r="T6" s="40">
        <v>179.87310000000002</v>
      </c>
    </row>
    <row r="7" spans="1:58" x14ac:dyDescent="0.2">
      <c r="A7" t="s">
        <v>36</v>
      </c>
      <c r="B7" s="76" t="s">
        <v>50</v>
      </c>
      <c r="C7">
        <v>16</v>
      </c>
      <c r="D7" s="40">
        <v>163.596</v>
      </c>
      <c r="E7" s="40">
        <v>165.94029999999998</v>
      </c>
      <c r="F7" s="40">
        <v>128.72890000000001</v>
      </c>
      <c r="G7" s="40">
        <v>191.75</v>
      </c>
      <c r="H7" s="40">
        <v>166.35829999999999</v>
      </c>
      <c r="I7" s="40">
        <v>230.33290000000002</v>
      </c>
      <c r="J7" s="40">
        <v>218.35509999999999</v>
      </c>
      <c r="K7" s="40">
        <v>266.88459999999998</v>
      </c>
      <c r="L7" s="40">
        <v>211.1789</v>
      </c>
      <c r="M7" s="40">
        <v>183.2627</v>
      </c>
      <c r="N7" s="40">
        <v>152.04349999999999</v>
      </c>
      <c r="O7" s="40">
        <v>117.3176</v>
      </c>
      <c r="P7" s="40">
        <v>117.31059999999999</v>
      </c>
      <c r="Q7" s="40">
        <v>116.62090000000001</v>
      </c>
      <c r="R7" s="40">
        <v>134.3562</v>
      </c>
      <c r="S7" s="40">
        <v>148.66090000000003</v>
      </c>
      <c r="T7" s="40">
        <v>167.18049999999999</v>
      </c>
    </row>
    <row r="8" spans="1:58" x14ac:dyDescent="0.2">
      <c r="A8" t="s">
        <v>36</v>
      </c>
      <c r="B8" s="76" t="s">
        <v>51</v>
      </c>
      <c r="C8">
        <v>16</v>
      </c>
      <c r="D8" s="40">
        <v>110.95910000000001</v>
      </c>
      <c r="E8" s="40">
        <v>108.4876</v>
      </c>
      <c r="F8" s="40">
        <v>87.880200000000002</v>
      </c>
      <c r="G8" s="40">
        <v>121.6799</v>
      </c>
      <c r="H8" s="40">
        <v>110.34429999999999</v>
      </c>
      <c r="I8" s="40">
        <v>156.07830000000001</v>
      </c>
      <c r="J8" s="40">
        <v>151.0763</v>
      </c>
      <c r="K8" s="40">
        <v>202.75700000000001</v>
      </c>
      <c r="L8" s="40">
        <v>197.3646</v>
      </c>
      <c r="M8" s="40">
        <v>125.42590000000001</v>
      </c>
      <c r="N8" s="40">
        <v>149.3169</v>
      </c>
      <c r="O8" s="40">
        <v>73.982399999999998</v>
      </c>
      <c r="P8" s="40">
        <v>83.193700000000007</v>
      </c>
      <c r="Q8" s="40">
        <v>77.717500000000001</v>
      </c>
      <c r="R8" s="40">
        <v>115.1758</v>
      </c>
      <c r="S8" s="40">
        <v>102.03280000000001</v>
      </c>
      <c r="T8" s="40">
        <v>128.84399999999999</v>
      </c>
    </row>
    <row r="9" spans="1:58" x14ac:dyDescent="0.2">
      <c r="A9" t="s">
        <v>36</v>
      </c>
      <c r="B9" s="76" t="s">
        <v>52</v>
      </c>
      <c r="C9">
        <v>16</v>
      </c>
      <c r="D9" s="40">
        <v>85.173699999999997</v>
      </c>
      <c r="E9" s="40">
        <v>84.348200000000006</v>
      </c>
      <c r="F9" s="40">
        <v>78.219200000000001</v>
      </c>
      <c r="G9" s="40">
        <v>112.00970000000001</v>
      </c>
      <c r="H9" s="40">
        <v>89.638000000000005</v>
      </c>
      <c r="I9" s="40">
        <v>129.33709999999999</v>
      </c>
      <c r="J9" s="40">
        <v>150.2996</v>
      </c>
      <c r="K9" s="40">
        <v>200.56540000000001</v>
      </c>
      <c r="L9" s="40">
        <v>203.78149999999999</v>
      </c>
      <c r="M9" s="40">
        <v>130.8014</v>
      </c>
      <c r="N9" s="40">
        <v>141.21180000000001</v>
      </c>
      <c r="O9" s="40">
        <v>66.554100000000005</v>
      </c>
      <c r="P9" s="40">
        <v>71.853999999999999</v>
      </c>
      <c r="Q9" s="40">
        <v>67.885499999999993</v>
      </c>
      <c r="R9" s="40">
        <v>104.3013</v>
      </c>
      <c r="S9" s="40">
        <v>107.02720000000001</v>
      </c>
      <c r="T9" s="40">
        <v>120.0133</v>
      </c>
    </row>
    <row r="10" spans="1:58" x14ac:dyDescent="0.2">
      <c r="A10" t="s">
        <v>36</v>
      </c>
      <c r="B10" s="76" t="s">
        <v>53</v>
      </c>
      <c r="C10">
        <v>16</v>
      </c>
      <c r="D10" s="40">
        <v>132.685</v>
      </c>
      <c r="E10" s="40">
        <v>127.1666</v>
      </c>
      <c r="F10" s="40">
        <v>138.72669999999999</v>
      </c>
      <c r="G10" s="40">
        <v>147.66030000000001</v>
      </c>
      <c r="H10" s="40">
        <v>147.67080000000001</v>
      </c>
      <c r="I10" s="40">
        <v>192.31580000000002</v>
      </c>
      <c r="J10" s="40">
        <v>167.5317</v>
      </c>
      <c r="K10" s="40">
        <v>195.58019999999999</v>
      </c>
      <c r="L10" s="40">
        <v>193.80959999999999</v>
      </c>
      <c r="M10" s="40">
        <v>155.5093</v>
      </c>
      <c r="N10" s="40">
        <v>191.50380000000001</v>
      </c>
      <c r="O10" s="40">
        <v>121.4898</v>
      </c>
      <c r="P10" s="40">
        <v>128.363</v>
      </c>
      <c r="Q10" s="40">
        <v>125.16489999999999</v>
      </c>
      <c r="R10" s="40">
        <v>149.43110000000001</v>
      </c>
      <c r="S10" s="40">
        <v>147.34989999999999</v>
      </c>
      <c r="T10" s="40">
        <v>162.56799999999998</v>
      </c>
    </row>
    <row r="11" spans="1:58" x14ac:dyDescent="0.2">
      <c r="A11" t="s">
        <v>36</v>
      </c>
      <c r="B11" s="76" t="s">
        <v>54</v>
      </c>
      <c r="C11">
        <v>16</v>
      </c>
      <c r="D11" s="40">
        <v>121.0043</v>
      </c>
      <c r="E11" s="40">
        <v>116.80589999999999</v>
      </c>
      <c r="F11" s="40">
        <v>97.219300000000004</v>
      </c>
      <c r="G11" s="40">
        <v>105.39660000000001</v>
      </c>
      <c r="H11" s="40">
        <v>123.1499</v>
      </c>
      <c r="I11" s="40">
        <v>130.3569</v>
      </c>
      <c r="J11" s="40">
        <v>107.37869999999999</v>
      </c>
      <c r="K11" s="40">
        <v>124.63570000000001</v>
      </c>
      <c r="L11" s="40">
        <v>136.73590000000002</v>
      </c>
      <c r="M11" s="40">
        <v>94.653099999999995</v>
      </c>
      <c r="N11" s="40">
        <v>130.78280000000001</v>
      </c>
      <c r="O11" s="40">
        <v>89.993099999999998</v>
      </c>
      <c r="P11" s="40">
        <v>89.730900000000005</v>
      </c>
      <c r="Q11" s="40">
        <v>88.942999999999998</v>
      </c>
      <c r="R11" s="40">
        <v>105.33750000000001</v>
      </c>
      <c r="S11" s="40">
        <v>99.065399999999997</v>
      </c>
      <c r="T11" s="40">
        <v>114.40190000000001</v>
      </c>
    </row>
    <row r="12" spans="1:58" x14ac:dyDescent="0.2">
      <c r="A12" t="s">
        <v>36</v>
      </c>
      <c r="B12" s="76" t="s">
        <v>55</v>
      </c>
      <c r="C12">
        <v>16</v>
      </c>
      <c r="D12" s="40">
        <v>103.041</v>
      </c>
      <c r="E12" s="40">
        <v>99.380600000000001</v>
      </c>
      <c r="F12" s="40">
        <v>102.66730000000001</v>
      </c>
      <c r="G12" s="40">
        <v>100.54669999999999</v>
      </c>
      <c r="H12" s="40">
        <v>120.6401</v>
      </c>
      <c r="I12" s="40">
        <v>181.61530000000002</v>
      </c>
      <c r="J12" s="40">
        <v>169.57219999999998</v>
      </c>
      <c r="K12" s="40">
        <v>205.62470000000002</v>
      </c>
      <c r="L12" s="40">
        <v>135.68539999999999</v>
      </c>
      <c r="M12" s="40">
        <v>162.17770000000002</v>
      </c>
      <c r="N12" s="40">
        <v>128.04930000000002</v>
      </c>
      <c r="O12" s="40">
        <v>81.372299999999996</v>
      </c>
      <c r="P12" s="40">
        <v>93.948400000000007</v>
      </c>
      <c r="Q12" s="40">
        <v>97.294200000000004</v>
      </c>
      <c r="R12" s="40">
        <v>109.65770000000001</v>
      </c>
      <c r="S12" s="40">
        <v>120.54640000000001</v>
      </c>
      <c r="T12" s="40">
        <v>127.55680000000001</v>
      </c>
    </row>
    <row r="13" spans="1:58" x14ac:dyDescent="0.2">
      <c r="A13" t="s">
        <v>36</v>
      </c>
      <c r="B13" s="76" t="s">
        <v>56</v>
      </c>
      <c r="C13">
        <v>16</v>
      </c>
      <c r="D13" s="40">
        <v>74.003500000000003</v>
      </c>
      <c r="E13" s="40">
        <v>49.309499999999993</v>
      </c>
      <c r="F13" s="40">
        <v>57.329599999999999</v>
      </c>
      <c r="G13" s="40">
        <v>63.244599999999998</v>
      </c>
      <c r="H13" s="40">
        <v>67.9636</v>
      </c>
      <c r="I13" s="40">
        <v>85.153399999999991</v>
      </c>
      <c r="J13" s="40">
        <v>58.552500000000002</v>
      </c>
      <c r="K13" s="40">
        <v>51.820600000000006</v>
      </c>
      <c r="L13" s="40">
        <v>47.041699999999999</v>
      </c>
      <c r="M13" s="40">
        <v>64.386200000000002</v>
      </c>
      <c r="N13" s="40">
        <v>71.006499999999988</v>
      </c>
      <c r="O13" s="40">
        <v>65.412100000000009</v>
      </c>
      <c r="P13" s="40">
        <v>64.273799999999994</v>
      </c>
      <c r="Q13" s="40">
        <v>62.542000000000002</v>
      </c>
      <c r="R13" s="40">
        <v>100.7479</v>
      </c>
      <c r="S13" s="40">
        <v>82.915499999999994</v>
      </c>
      <c r="T13" s="40">
        <v>68.559700000000007</v>
      </c>
    </row>
    <row r="14" spans="1:58" x14ac:dyDescent="0.2">
      <c r="A14" t="s">
        <v>36</v>
      </c>
      <c r="B14" s="76" t="s">
        <v>57</v>
      </c>
      <c r="C14">
        <v>16</v>
      </c>
      <c r="D14" s="40">
        <v>196.96</v>
      </c>
      <c r="E14" s="40">
        <v>184.43</v>
      </c>
      <c r="F14" s="40">
        <v>109.56</v>
      </c>
      <c r="G14" s="40">
        <v>200.96</v>
      </c>
      <c r="H14" s="40">
        <v>192.48</v>
      </c>
      <c r="I14" s="40">
        <v>233.83</v>
      </c>
      <c r="J14" s="40">
        <v>205.78</v>
      </c>
      <c r="K14" s="40">
        <v>243.72</v>
      </c>
      <c r="L14" s="40">
        <v>261.68</v>
      </c>
      <c r="M14" s="40">
        <v>191.71</v>
      </c>
      <c r="N14" s="40">
        <v>264.25</v>
      </c>
      <c r="O14" s="40">
        <v>137.05000000000001</v>
      </c>
      <c r="P14" s="40">
        <v>125.15</v>
      </c>
      <c r="Q14" s="40">
        <v>130.81</v>
      </c>
      <c r="R14" s="40">
        <v>186.84</v>
      </c>
      <c r="S14" s="40">
        <v>190.63</v>
      </c>
      <c r="T14" s="40">
        <v>205.6</v>
      </c>
      <c r="V14" s="41"/>
      <c r="W14" s="41"/>
      <c r="X14" s="41"/>
      <c r="Y14" s="41"/>
    </row>
    <row r="15" spans="1:58" x14ac:dyDescent="0.2">
      <c r="A15" t="s">
        <v>36</v>
      </c>
      <c r="B15" s="76" t="s">
        <v>58</v>
      </c>
      <c r="C15">
        <v>16</v>
      </c>
      <c r="D15" s="40">
        <v>178.78</v>
      </c>
      <c r="E15" s="40">
        <v>147.46</v>
      </c>
      <c r="F15" s="40">
        <v>150.44999999999999</v>
      </c>
      <c r="G15" s="40">
        <v>186.3</v>
      </c>
      <c r="H15" s="40">
        <v>176.58</v>
      </c>
      <c r="I15" s="40">
        <v>217.69</v>
      </c>
      <c r="J15" s="40">
        <v>209.45</v>
      </c>
      <c r="K15" s="40">
        <v>249.85</v>
      </c>
      <c r="L15" s="40">
        <v>187.86</v>
      </c>
      <c r="M15" s="40">
        <v>181.11</v>
      </c>
      <c r="N15" s="40">
        <v>192.28</v>
      </c>
      <c r="O15" s="40">
        <v>161.57</v>
      </c>
      <c r="P15" s="40">
        <v>154.85</v>
      </c>
      <c r="Q15" s="40">
        <v>143.28</v>
      </c>
      <c r="R15" s="40">
        <v>207.13</v>
      </c>
      <c r="S15" s="40">
        <v>181.19</v>
      </c>
      <c r="T15" s="40">
        <v>184.74</v>
      </c>
      <c r="V15" s="41"/>
      <c r="W15" s="41"/>
      <c r="X15" s="41"/>
      <c r="Y15" s="41"/>
    </row>
    <row r="16" spans="1:58" x14ac:dyDescent="0.2">
      <c r="A16" t="s">
        <v>36</v>
      </c>
      <c r="B16" s="76" t="s">
        <v>59</v>
      </c>
      <c r="C16">
        <v>16</v>
      </c>
      <c r="D16" s="40">
        <v>171.98</v>
      </c>
      <c r="E16" s="40">
        <v>132.25</v>
      </c>
      <c r="F16" s="40">
        <v>95.12</v>
      </c>
      <c r="G16" s="40">
        <v>156.08000000000001</v>
      </c>
      <c r="H16" s="40">
        <v>142.63999999999999</v>
      </c>
      <c r="I16" s="40">
        <v>183.76</v>
      </c>
      <c r="J16" s="40">
        <v>154.18</v>
      </c>
      <c r="K16" s="40">
        <v>198.87</v>
      </c>
      <c r="L16" s="40">
        <v>109.12</v>
      </c>
      <c r="M16" s="40">
        <v>137.43</v>
      </c>
      <c r="N16" s="40">
        <v>109.05</v>
      </c>
      <c r="O16" s="40">
        <v>112.99</v>
      </c>
      <c r="P16" s="40">
        <v>93.38</v>
      </c>
      <c r="Q16" s="40">
        <v>79.53</v>
      </c>
      <c r="R16" s="40">
        <v>92.4</v>
      </c>
      <c r="S16" s="40">
        <v>112.7</v>
      </c>
      <c r="T16" s="40">
        <v>124.15</v>
      </c>
      <c r="V16" s="41"/>
      <c r="W16" s="41"/>
      <c r="X16" s="41"/>
      <c r="Y16" s="41"/>
    </row>
    <row r="17" spans="1:25" x14ac:dyDescent="0.2">
      <c r="A17" t="s">
        <v>36</v>
      </c>
      <c r="B17" s="76" t="s">
        <v>60</v>
      </c>
      <c r="C17">
        <v>16</v>
      </c>
      <c r="D17" s="40">
        <v>145.13</v>
      </c>
      <c r="E17" s="40">
        <v>155.16</v>
      </c>
      <c r="F17" s="40">
        <v>108.4</v>
      </c>
      <c r="G17" s="40">
        <v>117.53</v>
      </c>
      <c r="H17" s="40">
        <v>157.94</v>
      </c>
      <c r="I17" s="40">
        <v>179.14</v>
      </c>
      <c r="J17" s="40">
        <v>145.87</v>
      </c>
      <c r="K17" s="40">
        <v>169.26</v>
      </c>
      <c r="L17" s="40">
        <v>154.38</v>
      </c>
      <c r="M17" s="40">
        <v>144.47</v>
      </c>
      <c r="N17" s="40">
        <v>148.65</v>
      </c>
      <c r="O17" s="40">
        <v>135.69</v>
      </c>
      <c r="P17" s="40">
        <v>120.35</v>
      </c>
      <c r="Q17" s="40">
        <v>131.41</v>
      </c>
      <c r="R17" s="40">
        <v>160.88</v>
      </c>
      <c r="S17" s="40">
        <v>170.1</v>
      </c>
      <c r="T17" s="40">
        <v>149.04</v>
      </c>
      <c r="V17" s="41"/>
      <c r="W17" s="41"/>
      <c r="X17" s="41"/>
      <c r="Y17" s="41"/>
    </row>
    <row r="18" spans="1:25" x14ac:dyDescent="0.2">
      <c r="A18" t="s">
        <v>36</v>
      </c>
      <c r="B18" s="76" t="s">
        <v>61</v>
      </c>
      <c r="C18">
        <v>16</v>
      </c>
      <c r="D18" s="40">
        <v>119.45</v>
      </c>
      <c r="E18" s="40">
        <v>108.52</v>
      </c>
      <c r="F18" s="40">
        <v>86.64</v>
      </c>
      <c r="G18" s="40">
        <v>122.95</v>
      </c>
      <c r="H18" s="40">
        <v>127.51</v>
      </c>
      <c r="I18" s="40">
        <v>174.3</v>
      </c>
      <c r="J18" s="40">
        <v>155.58000000000001</v>
      </c>
      <c r="K18" s="40">
        <v>168.5</v>
      </c>
      <c r="L18" s="40">
        <v>176.29</v>
      </c>
      <c r="M18" s="40">
        <v>156.94999999999999</v>
      </c>
      <c r="N18" s="40">
        <v>177.41</v>
      </c>
      <c r="O18" s="40">
        <v>85.89</v>
      </c>
      <c r="P18" s="40">
        <v>91.08</v>
      </c>
      <c r="Q18" s="40">
        <v>99.06</v>
      </c>
      <c r="R18" s="40">
        <v>151.85</v>
      </c>
      <c r="S18" s="40">
        <v>161.43</v>
      </c>
      <c r="T18" s="40">
        <v>145.36000000000001</v>
      </c>
      <c r="V18" s="41"/>
      <c r="W18" s="41"/>
      <c r="X18" s="41"/>
      <c r="Y18" s="41"/>
    </row>
    <row r="19" spans="1:25" x14ac:dyDescent="0.2">
      <c r="A19" t="s">
        <v>36</v>
      </c>
      <c r="B19" s="76" t="s">
        <v>62</v>
      </c>
      <c r="C19">
        <v>16</v>
      </c>
      <c r="D19" s="40">
        <v>75.900000000000006</v>
      </c>
      <c r="E19" s="40">
        <v>72.400000000000006</v>
      </c>
      <c r="F19" s="40">
        <v>77.95</v>
      </c>
      <c r="G19" s="40">
        <v>89.78</v>
      </c>
      <c r="H19" s="40">
        <v>96</v>
      </c>
      <c r="I19" s="40">
        <v>173.61</v>
      </c>
      <c r="J19" s="40">
        <v>165.37</v>
      </c>
      <c r="K19" s="40">
        <v>197.14</v>
      </c>
      <c r="L19" s="40">
        <v>183.12</v>
      </c>
      <c r="M19" s="40">
        <v>149.37</v>
      </c>
      <c r="N19" s="40">
        <v>166.82</v>
      </c>
      <c r="O19" s="40">
        <v>78.599999999999994</v>
      </c>
      <c r="P19" s="40">
        <v>81.209999999999994</v>
      </c>
      <c r="Q19" s="40">
        <v>91.35</v>
      </c>
      <c r="R19" s="40">
        <v>133.55000000000001</v>
      </c>
      <c r="S19" s="40">
        <v>149.51</v>
      </c>
      <c r="T19" s="40">
        <v>135.21</v>
      </c>
      <c r="V19" s="41"/>
      <c r="W19" s="41"/>
      <c r="X19" s="41"/>
      <c r="Y19" s="41"/>
    </row>
    <row r="20" spans="1:25" x14ac:dyDescent="0.2">
      <c r="A20" t="s">
        <v>36</v>
      </c>
      <c r="B20" s="76" t="s">
        <v>63</v>
      </c>
      <c r="C20">
        <v>16</v>
      </c>
      <c r="D20" s="40">
        <v>188.89</v>
      </c>
      <c r="E20" s="40">
        <v>170.04</v>
      </c>
      <c r="F20" s="40">
        <v>109.82</v>
      </c>
      <c r="G20" s="40">
        <v>187.35</v>
      </c>
      <c r="H20" s="40">
        <v>182.09</v>
      </c>
      <c r="I20" s="40">
        <v>220.39</v>
      </c>
      <c r="J20" s="40">
        <v>167.68</v>
      </c>
      <c r="K20" s="40">
        <v>164.37</v>
      </c>
      <c r="L20" s="40">
        <v>136.82</v>
      </c>
      <c r="M20" s="40">
        <v>162.06</v>
      </c>
      <c r="N20" s="40">
        <v>154.83000000000001</v>
      </c>
      <c r="O20" s="40">
        <v>133.15</v>
      </c>
      <c r="P20" s="40">
        <v>113.16</v>
      </c>
      <c r="Q20" s="40">
        <v>107.52</v>
      </c>
      <c r="R20" s="40">
        <v>144.41999999999999</v>
      </c>
      <c r="S20" s="40">
        <v>156.97</v>
      </c>
      <c r="T20" s="40">
        <v>157.38</v>
      </c>
      <c r="V20" s="41"/>
      <c r="W20" s="41"/>
      <c r="X20" s="41"/>
      <c r="Y20" s="41"/>
    </row>
    <row r="21" spans="1:25" x14ac:dyDescent="0.2">
      <c r="A21" t="s">
        <v>36</v>
      </c>
      <c r="B21" s="76" t="s">
        <v>64</v>
      </c>
      <c r="C21">
        <v>16</v>
      </c>
      <c r="D21" s="40">
        <v>186.69</v>
      </c>
      <c r="E21" s="40">
        <v>172.21</v>
      </c>
      <c r="F21" s="40">
        <v>122.27</v>
      </c>
      <c r="G21" s="40">
        <v>216.19</v>
      </c>
      <c r="H21" s="40">
        <v>178.9</v>
      </c>
      <c r="I21" s="40">
        <v>208.18</v>
      </c>
      <c r="J21" s="40">
        <v>170.24</v>
      </c>
      <c r="K21" s="40">
        <v>199.73</v>
      </c>
      <c r="L21" s="40">
        <v>178.08</v>
      </c>
      <c r="M21" s="40">
        <v>166.4</v>
      </c>
      <c r="N21" s="40">
        <v>166.92</v>
      </c>
      <c r="O21" s="40">
        <v>142.16999999999999</v>
      </c>
      <c r="P21" s="40">
        <v>118.18</v>
      </c>
      <c r="Q21" s="40">
        <v>115.05</v>
      </c>
      <c r="R21" s="40">
        <v>121.52</v>
      </c>
      <c r="S21" s="40">
        <v>142.41</v>
      </c>
      <c r="T21" s="40">
        <v>163.9</v>
      </c>
      <c r="V21" s="41"/>
      <c r="W21" s="41"/>
      <c r="X21" s="41"/>
      <c r="Y21" s="41"/>
    </row>
    <row r="22" spans="1:25" x14ac:dyDescent="0.2">
      <c r="A22" t="s">
        <v>36</v>
      </c>
      <c r="B22" s="76" t="s">
        <v>65</v>
      </c>
      <c r="C22">
        <v>16</v>
      </c>
      <c r="D22" s="40">
        <v>150.02000000000001</v>
      </c>
      <c r="E22" s="40">
        <v>138.99</v>
      </c>
      <c r="F22" s="40">
        <v>117.35</v>
      </c>
      <c r="G22" s="40">
        <v>175.99</v>
      </c>
      <c r="H22" s="40">
        <v>151.94</v>
      </c>
      <c r="I22" s="40">
        <v>212.19</v>
      </c>
      <c r="J22" s="40">
        <v>244.22</v>
      </c>
      <c r="K22" s="40">
        <v>312.19</v>
      </c>
      <c r="L22" s="40">
        <v>309.10000000000002</v>
      </c>
      <c r="M22" s="40">
        <v>194.26</v>
      </c>
      <c r="N22" s="40">
        <v>252.55</v>
      </c>
      <c r="O22" s="40">
        <v>131.69</v>
      </c>
      <c r="P22" s="40">
        <v>133.19</v>
      </c>
      <c r="Q22" s="40">
        <v>135.1</v>
      </c>
      <c r="R22" s="40">
        <v>203.7</v>
      </c>
      <c r="S22" s="40">
        <v>171.21</v>
      </c>
      <c r="T22" s="40">
        <v>202.79</v>
      </c>
      <c r="V22" s="41"/>
      <c r="W22" s="41"/>
      <c r="X22" s="41"/>
      <c r="Y22" s="41"/>
    </row>
    <row r="23" spans="1:25" x14ac:dyDescent="0.2">
      <c r="A23" t="s">
        <v>36</v>
      </c>
      <c r="B23" s="76" t="s">
        <v>66</v>
      </c>
      <c r="C23">
        <v>16</v>
      </c>
      <c r="D23" s="40">
        <v>120</v>
      </c>
      <c r="E23" s="40">
        <v>105.48</v>
      </c>
      <c r="F23" s="40">
        <v>75.099999999999994</v>
      </c>
      <c r="G23" s="40">
        <v>129.97</v>
      </c>
      <c r="H23" s="40">
        <v>141.34</v>
      </c>
      <c r="I23" s="40">
        <v>212.69</v>
      </c>
      <c r="J23" s="40">
        <v>152.28</v>
      </c>
      <c r="K23" s="40">
        <v>170.46</v>
      </c>
      <c r="L23" s="40">
        <v>180.32</v>
      </c>
      <c r="M23" s="40">
        <v>177.15</v>
      </c>
      <c r="N23" s="40">
        <v>158.75</v>
      </c>
      <c r="O23" s="40">
        <v>96.21</v>
      </c>
      <c r="P23" s="40">
        <v>84.58</v>
      </c>
      <c r="Q23" s="40">
        <v>109.93</v>
      </c>
      <c r="R23" s="40">
        <v>143.79</v>
      </c>
      <c r="S23" s="40">
        <v>172.91</v>
      </c>
      <c r="T23" s="40">
        <v>149.79569999999998</v>
      </c>
      <c r="V23" s="41"/>
      <c r="W23" s="41"/>
      <c r="X23" s="41"/>
      <c r="Y23" s="41"/>
    </row>
    <row r="24" spans="1:25" x14ac:dyDescent="0.2">
      <c r="A24" t="s">
        <v>36</v>
      </c>
      <c r="B24" s="76" t="s">
        <v>67</v>
      </c>
      <c r="C24">
        <v>16</v>
      </c>
      <c r="D24" s="40">
        <v>174.4</v>
      </c>
      <c r="E24" s="40">
        <v>119.5</v>
      </c>
      <c r="F24" s="40">
        <v>111.9</v>
      </c>
      <c r="G24" s="40">
        <v>180.52</v>
      </c>
      <c r="H24" s="40">
        <v>152.6</v>
      </c>
      <c r="I24" s="40">
        <v>200.87</v>
      </c>
      <c r="J24" s="40">
        <v>175.1</v>
      </c>
      <c r="K24" s="40">
        <v>258.5</v>
      </c>
      <c r="L24" s="40">
        <v>169.35</v>
      </c>
      <c r="M24" s="40">
        <v>170.59</v>
      </c>
      <c r="N24" s="40">
        <v>159.1</v>
      </c>
      <c r="O24" s="40">
        <v>144.72999999999999</v>
      </c>
      <c r="P24" s="40">
        <v>113.8</v>
      </c>
      <c r="Q24" s="40">
        <v>105</v>
      </c>
      <c r="R24" s="40">
        <v>153.25</v>
      </c>
      <c r="S24" s="40">
        <v>146.69999999999999</v>
      </c>
      <c r="T24" s="40">
        <v>157.77970000000002</v>
      </c>
      <c r="V24" s="41"/>
      <c r="W24" s="41"/>
      <c r="X24" s="41"/>
      <c r="Y24" s="41"/>
    </row>
    <row r="25" spans="1:25" x14ac:dyDescent="0.2">
      <c r="A25" t="s">
        <v>36</v>
      </c>
      <c r="B25" s="76" t="s">
        <v>68</v>
      </c>
      <c r="C25">
        <v>16</v>
      </c>
      <c r="D25" s="40">
        <v>158.6</v>
      </c>
      <c r="E25" s="40">
        <v>134.9</v>
      </c>
      <c r="F25" s="40">
        <v>109.4</v>
      </c>
      <c r="G25" s="40">
        <v>159.62</v>
      </c>
      <c r="H25" s="40">
        <v>157.80000000000001</v>
      </c>
      <c r="I25" s="40">
        <v>201.81</v>
      </c>
      <c r="J25" s="40">
        <v>162.9</v>
      </c>
      <c r="K25" s="40">
        <v>182</v>
      </c>
      <c r="L25" s="40">
        <v>173.59</v>
      </c>
      <c r="M25" s="40">
        <v>171.71</v>
      </c>
      <c r="N25" s="40">
        <v>181.36</v>
      </c>
      <c r="O25" s="40">
        <v>139.43</v>
      </c>
      <c r="P25" s="40">
        <v>111.2</v>
      </c>
      <c r="Q25" s="40">
        <v>105.4</v>
      </c>
      <c r="R25" s="40">
        <v>149.69</v>
      </c>
      <c r="S25" s="40">
        <v>150.19999999999999</v>
      </c>
      <c r="T25" s="40">
        <v>160.76730000000001</v>
      </c>
      <c r="V25" s="41"/>
      <c r="W25" s="41"/>
      <c r="X25" s="41"/>
      <c r="Y25" s="41"/>
    </row>
    <row r="26" spans="1:25" x14ac:dyDescent="0.2">
      <c r="A26" t="s">
        <v>36</v>
      </c>
      <c r="B26" s="76" t="s">
        <v>69</v>
      </c>
      <c r="C26">
        <v>16</v>
      </c>
      <c r="D26" s="40">
        <v>124.1</v>
      </c>
      <c r="E26" s="40">
        <v>120.3</v>
      </c>
      <c r="F26" s="40">
        <v>82.9</v>
      </c>
      <c r="G26" s="40">
        <v>138.03</v>
      </c>
      <c r="H26" s="40">
        <v>131.69999999999999</v>
      </c>
      <c r="I26" s="40">
        <v>171.6</v>
      </c>
      <c r="J26" s="40">
        <v>155.69999999999999</v>
      </c>
      <c r="K26" s="40">
        <v>204.4</v>
      </c>
      <c r="L26" s="40">
        <v>178.27</v>
      </c>
      <c r="M26" s="40">
        <v>143.44999999999999</v>
      </c>
      <c r="N26" s="40">
        <v>121.58</v>
      </c>
      <c r="O26" s="40">
        <v>106.01</v>
      </c>
      <c r="P26" s="40">
        <v>87.1</v>
      </c>
      <c r="Q26" s="40">
        <v>87.5</v>
      </c>
      <c r="R26" s="40">
        <v>103.32</v>
      </c>
      <c r="S26" s="40">
        <v>119.9</v>
      </c>
      <c r="T26" s="40">
        <v>131.03790000000001</v>
      </c>
      <c r="V26" s="41"/>
      <c r="W26" s="41"/>
      <c r="X26" s="41"/>
      <c r="Y26" s="41"/>
    </row>
    <row r="27" spans="1:25" x14ac:dyDescent="0.2">
      <c r="A27" t="s">
        <v>36</v>
      </c>
      <c r="B27" s="76" t="s">
        <v>70</v>
      </c>
      <c r="C27">
        <v>16</v>
      </c>
      <c r="D27" s="40">
        <v>120.8</v>
      </c>
      <c r="E27" s="40">
        <v>121.6</v>
      </c>
      <c r="F27" s="40">
        <v>107</v>
      </c>
      <c r="G27" s="40">
        <v>131.01</v>
      </c>
      <c r="H27" s="40">
        <v>143</v>
      </c>
      <c r="I27" s="40">
        <v>189.29</v>
      </c>
      <c r="J27" s="40">
        <v>152.9</v>
      </c>
      <c r="K27" s="40">
        <v>186.2</v>
      </c>
      <c r="L27" s="40">
        <v>136.99</v>
      </c>
      <c r="M27" s="40">
        <v>160.47</v>
      </c>
      <c r="N27" s="40">
        <v>160.33000000000001</v>
      </c>
      <c r="O27" s="40">
        <v>114.88</v>
      </c>
      <c r="P27" s="40">
        <v>106.7</v>
      </c>
      <c r="Q27" s="40">
        <v>107.2</v>
      </c>
      <c r="R27" s="40">
        <v>156.25</v>
      </c>
      <c r="S27" s="40">
        <v>149.5</v>
      </c>
      <c r="T27" s="40">
        <v>145.71100000000001</v>
      </c>
      <c r="V27" s="41"/>
      <c r="W27" s="41"/>
      <c r="X27" s="41"/>
      <c r="Y27" s="41"/>
    </row>
    <row r="28" spans="1:25" x14ac:dyDescent="0.2">
      <c r="A28" t="s">
        <v>36</v>
      </c>
      <c r="B28" s="76" t="s">
        <v>71</v>
      </c>
      <c r="C28">
        <v>16</v>
      </c>
      <c r="D28" s="40">
        <v>190.1</v>
      </c>
      <c r="E28" s="40">
        <v>185.2</v>
      </c>
      <c r="F28" s="40">
        <v>102</v>
      </c>
      <c r="G28" s="40">
        <v>172.36</v>
      </c>
      <c r="H28" s="40">
        <v>182.8</v>
      </c>
      <c r="I28" s="40">
        <v>209.31</v>
      </c>
      <c r="J28" s="40">
        <v>159.80000000000001</v>
      </c>
      <c r="K28" s="40">
        <v>227.6</v>
      </c>
      <c r="L28" s="40">
        <v>182.21</v>
      </c>
      <c r="M28" s="40">
        <v>165.12</v>
      </c>
      <c r="N28" s="40">
        <v>147.72</v>
      </c>
      <c r="O28" s="40">
        <v>137.09</v>
      </c>
      <c r="P28" s="40">
        <v>106.5</v>
      </c>
      <c r="Q28" s="40">
        <v>113.5</v>
      </c>
      <c r="R28" s="40">
        <v>124.2</v>
      </c>
      <c r="S28" s="40">
        <v>129.69999999999999</v>
      </c>
      <c r="T28" s="40">
        <v>157.05020000000002</v>
      </c>
      <c r="V28" s="41"/>
      <c r="W28" s="41"/>
      <c r="X28" s="41"/>
      <c r="Y28" s="41"/>
    </row>
    <row r="29" spans="1:25" x14ac:dyDescent="0.2">
      <c r="A29" t="s">
        <v>36</v>
      </c>
      <c r="B29" s="76" t="s">
        <v>72</v>
      </c>
      <c r="C29">
        <v>16</v>
      </c>
      <c r="D29" s="40">
        <v>139.80000000000001</v>
      </c>
      <c r="E29" s="40">
        <v>152.5</v>
      </c>
      <c r="F29" s="40">
        <v>154.69999999999999</v>
      </c>
      <c r="G29" s="40">
        <v>145.65</v>
      </c>
      <c r="H29" s="40">
        <v>166</v>
      </c>
      <c r="I29" s="40">
        <v>205.99</v>
      </c>
      <c r="J29" s="40">
        <v>156.69999999999999</v>
      </c>
      <c r="K29" s="40">
        <v>191.9</v>
      </c>
      <c r="L29" s="40">
        <v>209.37</v>
      </c>
      <c r="M29" s="40">
        <v>163.19999999999999</v>
      </c>
      <c r="N29" s="40">
        <v>187.4</v>
      </c>
      <c r="O29" s="40">
        <v>121.93</v>
      </c>
      <c r="P29" s="40">
        <v>133.30000000000001</v>
      </c>
      <c r="Q29" s="40">
        <v>117.1</v>
      </c>
      <c r="R29" s="40">
        <v>181.93</v>
      </c>
      <c r="S29" s="40">
        <v>168.5</v>
      </c>
      <c r="T29" s="40">
        <v>169.7329</v>
      </c>
      <c r="V29" s="41"/>
      <c r="W29" s="41"/>
      <c r="X29" s="41"/>
      <c r="Y29" s="41"/>
    </row>
    <row r="30" spans="1:25" x14ac:dyDescent="0.2">
      <c r="A30" t="s">
        <v>36</v>
      </c>
      <c r="B30" s="76" t="s">
        <v>73</v>
      </c>
      <c r="C30">
        <v>16</v>
      </c>
      <c r="D30" s="40">
        <v>159.6</v>
      </c>
      <c r="E30" s="40">
        <v>144</v>
      </c>
      <c r="F30" s="40">
        <v>141.69999999999999</v>
      </c>
      <c r="G30" s="40">
        <v>179.2</v>
      </c>
      <c r="H30" s="40">
        <v>171.6</v>
      </c>
      <c r="I30" s="40">
        <v>212.01</v>
      </c>
      <c r="J30" s="40">
        <v>192</v>
      </c>
      <c r="K30" s="40">
        <v>231.2</v>
      </c>
      <c r="L30" s="40">
        <v>222.18</v>
      </c>
      <c r="M30" s="40">
        <v>184.44</v>
      </c>
      <c r="N30" s="40">
        <v>196.4</v>
      </c>
      <c r="O30" s="40">
        <v>145.69999999999999</v>
      </c>
      <c r="P30" s="40">
        <v>135.69999999999999</v>
      </c>
      <c r="Q30" s="40">
        <v>121.1</v>
      </c>
      <c r="R30" s="40">
        <v>174.46</v>
      </c>
      <c r="S30" s="40">
        <v>160.5</v>
      </c>
      <c r="T30" s="40">
        <v>180.29150000000001</v>
      </c>
      <c r="V30" s="41"/>
      <c r="W30" s="41"/>
      <c r="X30" s="41"/>
      <c r="Y30" s="41"/>
    </row>
    <row r="31" spans="1:25" x14ac:dyDescent="0.2">
      <c r="A31" t="s">
        <v>36</v>
      </c>
      <c r="B31" s="76" t="s">
        <v>74</v>
      </c>
      <c r="C31">
        <v>16</v>
      </c>
      <c r="D31" s="40">
        <v>90.1</v>
      </c>
      <c r="E31" s="40">
        <v>107</v>
      </c>
      <c r="F31" s="40">
        <v>75.7</v>
      </c>
      <c r="G31" s="40">
        <v>90.61</v>
      </c>
      <c r="H31" s="40">
        <v>114</v>
      </c>
      <c r="I31" s="40">
        <v>160.62</v>
      </c>
      <c r="J31" s="40">
        <v>119.1</v>
      </c>
      <c r="K31" s="40">
        <v>128</v>
      </c>
      <c r="L31" s="40">
        <v>128.13999999999999</v>
      </c>
      <c r="M31" s="40">
        <v>142.07</v>
      </c>
      <c r="N31" s="40">
        <v>135.65</v>
      </c>
      <c r="O31" s="40">
        <v>76.150000000000006</v>
      </c>
      <c r="P31" s="40">
        <v>79.099999999999994</v>
      </c>
      <c r="Q31" s="40">
        <v>79.3</v>
      </c>
      <c r="R31" s="40">
        <v>130.91</v>
      </c>
      <c r="S31" s="40">
        <v>145.6</v>
      </c>
      <c r="T31" s="40">
        <v>120.0746</v>
      </c>
      <c r="V31" s="41"/>
      <c r="W31" s="41"/>
      <c r="X31" s="41"/>
      <c r="Y31" s="41"/>
    </row>
    <row r="32" spans="1:25" x14ac:dyDescent="0.2">
      <c r="A32" t="s">
        <v>36</v>
      </c>
      <c r="B32" s="76" t="s">
        <v>75</v>
      </c>
      <c r="C32">
        <v>16</v>
      </c>
      <c r="D32" s="40">
        <v>227.2</v>
      </c>
      <c r="E32" s="40">
        <v>241.9</v>
      </c>
      <c r="F32" s="40">
        <v>144.9</v>
      </c>
      <c r="G32" s="40">
        <v>263.05</v>
      </c>
      <c r="H32" s="40">
        <v>225.9</v>
      </c>
      <c r="I32" s="40">
        <v>268.52999999999997</v>
      </c>
      <c r="J32" s="40">
        <v>268.2</v>
      </c>
      <c r="K32" s="40">
        <v>367.6</v>
      </c>
      <c r="L32" s="40">
        <v>273.14</v>
      </c>
      <c r="M32" s="40">
        <v>224</v>
      </c>
      <c r="N32" s="40">
        <v>229.88</v>
      </c>
      <c r="O32" s="40">
        <v>157.16999999999999</v>
      </c>
      <c r="P32" s="40">
        <v>136.1</v>
      </c>
      <c r="Q32" s="40">
        <v>114.2</v>
      </c>
      <c r="R32" s="40">
        <v>145.04</v>
      </c>
      <c r="S32" s="40">
        <v>169.1</v>
      </c>
      <c r="T32" s="40">
        <v>215.4049</v>
      </c>
      <c r="V32" s="41"/>
      <c r="W32" s="41"/>
      <c r="X32" s="41"/>
      <c r="Y32" s="41"/>
    </row>
    <row r="33" spans="1:28" x14ac:dyDescent="0.2">
      <c r="A33" t="s">
        <v>36</v>
      </c>
      <c r="B33" s="76" t="s">
        <v>76</v>
      </c>
      <c r="C33">
        <v>16</v>
      </c>
      <c r="D33" s="40">
        <v>167.7</v>
      </c>
      <c r="E33" s="40">
        <v>160.19999999999999</v>
      </c>
      <c r="F33" s="40">
        <v>126.5</v>
      </c>
      <c r="G33" s="40">
        <v>182.12</v>
      </c>
      <c r="H33" s="40">
        <v>159</v>
      </c>
      <c r="I33" s="40">
        <v>166.75</v>
      </c>
      <c r="J33" s="40">
        <v>131.4</v>
      </c>
      <c r="K33" s="40">
        <v>159.30000000000001</v>
      </c>
      <c r="L33" s="40">
        <v>148.13</v>
      </c>
      <c r="M33" s="40">
        <v>132.12</v>
      </c>
      <c r="N33" s="40">
        <v>137.47</v>
      </c>
      <c r="O33" s="40">
        <v>129.26</v>
      </c>
      <c r="P33" s="40">
        <v>120.2</v>
      </c>
      <c r="Q33" s="40">
        <v>94.7</v>
      </c>
      <c r="R33" s="40">
        <v>150.06</v>
      </c>
      <c r="S33" s="40">
        <v>111.7</v>
      </c>
      <c r="T33" s="40">
        <v>140.85900000000001</v>
      </c>
      <c r="V33" s="41"/>
      <c r="W33" s="41"/>
      <c r="X33" s="41"/>
      <c r="Y33" s="41"/>
    </row>
    <row r="34" spans="1:28" x14ac:dyDescent="0.2">
      <c r="A34" t="s">
        <v>36</v>
      </c>
      <c r="B34" s="76" t="s">
        <v>77</v>
      </c>
      <c r="C34">
        <v>16</v>
      </c>
      <c r="D34" s="40">
        <v>153.4</v>
      </c>
      <c r="E34" s="40">
        <v>151.80000000000001</v>
      </c>
      <c r="F34" s="40">
        <v>125.1</v>
      </c>
      <c r="G34" s="40">
        <v>141.93</v>
      </c>
      <c r="H34" s="40">
        <v>157.1</v>
      </c>
      <c r="I34" s="40">
        <v>229.8</v>
      </c>
      <c r="J34" s="40">
        <v>203.8</v>
      </c>
      <c r="K34" s="40">
        <v>294.60000000000002</v>
      </c>
      <c r="L34" s="40">
        <v>227.6</v>
      </c>
      <c r="M34" s="40">
        <v>205.35</v>
      </c>
      <c r="N34" s="40">
        <v>208.18</v>
      </c>
      <c r="O34" s="40">
        <v>115.81</v>
      </c>
      <c r="P34" s="40">
        <v>114.1</v>
      </c>
      <c r="Q34" s="40">
        <v>124.5</v>
      </c>
      <c r="R34" s="40">
        <v>156.9</v>
      </c>
      <c r="S34" s="40">
        <v>163.4</v>
      </c>
      <c r="T34" s="40">
        <v>179.30349999999999</v>
      </c>
      <c r="V34" s="41"/>
      <c r="W34" s="41"/>
      <c r="X34" s="41"/>
      <c r="Y34" s="41"/>
    </row>
    <row r="35" spans="1:28" x14ac:dyDescent="0.2">
      <c r="A35" t="s">
        <v>36</v>
      </c>
      <c r="B35" s="76" t="s">
        <v>78</v>
      </c>
      <c r="C35">
        <v>16</v>
      </c>
      <c r="D35" s="40">
        <v>144.80000000000001</v>
      </c>
      <c r="E35" s="40">
        <v>149.80000000000001</v>
      </c>
      <c r="F35" s="40">
        <v>106</v>
      </c>
      <c r="G35" s="40">
        <v>179.91</v>
      </c>
      <c r="H35" s="40">
        <v>160.6</v>
      </c>
      <c r="I35" s="40">
        <v>207.88</v>
      </c>
      <c r="J35" s="40">
        <v>164.6</v>
      </c>
      <c r="K35" s="40">
        <v>218.2</v>
      </c>
      <c r="L35" s="40">
        <v>160.88</v>
      </c>
      <c r="M35" s="40">
        <v>153.01</v>
      </c>
      <c r="N35" s="40">
        <v>133.09</v>
      </c>
      <c r="O35" s="40">
        <v>130.19</v>
      </c>
      <c r="P35" s="40">
        <v>102.6</v>
      </c>
      <c r="Q35" s="40">
        <v>103.3</v>
      </c>
      <c r="R35" s="40">
        <v>127.69</v>
      </c>
      <c r="S35" s="40">
        <v>124</v>
      </c>
      <c r="T35" s="40">
        <v>147.22399999999999</v>
      </c>
      <c r="V35" s="41"/>
      <c r="W35" s="41"/>
      <c r="X35" s="41"/>
      <c r="Y35" s="41"/>
    </row>
    <row r="36" spans="1:28" x14ac:dyDescent="0.2">
      <c r="A36" t="s">
        <v>36</v>
      </c>
      <c r="B36" s="76" t="s">
        <v>79</v>
      </c>
      <c r="C36">
        <v>16</v>
      </c>
      <c r="D36" s="40">
        <v>159.30000000000001</v>
      </c>
      <c r="E36" s="40">
        <v>135.1</v>
      </c>
      <c r="F36" s="40">
        <v>156.5</v>
      </c>
      <c r="G36" s="40">
        <v>158.91999999999999</v>
      </c>
      <c r="H36" s="40">
        <v>155.69999999999999</v>
      </c>
      <c r="I36" s="40">
        <v>203.01</v>
      </c>
      <c r="J36" s="40">
        <v>167.1</v>
      </c>
      <c r="K36" s="40">
        <v>227.1</v>
      </c>
      <c r="L36" s="40">
        <v>173.5</v>
      </c>
      <c r="M36" s="40">
        <v>159.79</v>
      </c>
      <c r="N36" s="40">
        <v>153.63999999999999</v>
      </c>
      <c r="O36" s="40">
        <v>131.29</v>
      </c>
      <c r="P36" s="40">
        <v>136.80000000000001</v>
      </c>
      <c r="Q36" s="40">
        <v>115.4</v>
      </c>
      <c r="R36" s="40">
        <v>170.43</v>
      </c>
      <c r="S36" s="40">
        <v>154.1</v>
      </c>
      <c r="T36" s="40">
        <v>158.55180000000001</v>
      </c>
      <c r="V36" s="41"/>
      <c r="W36" s="41"/>
      <c r="X36" s="41"/>
      <c r="Y36" s="41"/>
    </row>
    <row r="37" spans="1:28" x14ac:dyDescent="0.2">
      <c r="A37" t="s">
        <v>36</v>
      </c>
      <c r="B37" s="76" t="s">
        <v>80</v>
      </c>
      <c r="C37">
        <v>16</v>
      </c>
      <c r="D37" s="40">
        <v>154.4</v>
      </c>
      <c r="E37" s="40">
        <v>171.8</v>
      </c>
      <c r="F37" s="40">
        <v>132.6</v>
      </c>
      <c r="G37" s="40">
        <v>160.72</v>
      </c>
      <c r="H37" s="40">
        <v>190.9</v>
      </c>
      <c r="I37" s="40">
        <v>240.15</v>
      </c>
      <c r="J37" s="40">
        <v>203.9</v>
      </c>
      <c r="K37" s="40">
        <v>298.39999999999998</v>
      </c>
      <c r="L37" s="40">
        <v>211.85</v>
      </c>
      <c r="M37" s="40">
        <v>195.44</v>
      </c>
      <c r="N37" s="40">
        <v>197.64</v>
      </c>
      <c r="O37" s="40">
        <v>135.63999999999999</v>
      </c>
      <c r="P37" s="40">
        <v>131.19999999999999</v>
      </c>
      <c r="Q37" s="40">
        <v>141.9</v>
      </c>
      <c r="R37" s="40">
        <v>159.81</v>
      </c>
      <c r="S37" s="40">
        <v>180.9</v>
      </c>
      <c r="T37" s="40">
        <v>185.99680000000001</v>
      </c>
      <c r="V37" s="41"/>
      <c r="W37" s="41"/>
      <c r="X37" s="41"/>
      <c r="Y37" s="41"/>
    </row>
    <row r="38" spans="1:28" x14ac:dyDescent="0.2">
      <c r="A38" t="s">
        <v>36</v>
      </c>
      <c r="B38" s="76" t="s">
        <v>81</v>
      </c>
      <c r="C38">
        <v>16</v>
      </c>
      <c r="D38" s="40">
        <v>311.8</v>
      </c>
      <c r="E38" s="40">
        <v>285.39999999999998</v>
      </c>
      <c r="F38" s="40">
        <v>204.8</v>
      </c>
      <c r="G38" s="40">
        <v>299.68</v>
      </c>
      <c r="H38" s="40">
        <v>277.89999999999998</v>
      </c>
      <c r="I38" s="40">
        <v>325.27999999999997</v>
      </c>
      <c r="J38" s="40">
        <v>279.89999999999998</v>
      </c>
      <c r="K38" s="40">
        <v>390.9</v>
      </c>
      <c r="L38" s="40">
        <v>307.24</v>
      </c>
      <c r="M38" s="40">
        <v>279.95999999999998</v>
      </c>
      <c r="N38" s="40">
        <v>278.07</v>
      </c>
      <c r="O38" s="40">
        <v>228.12</v>
      </c>
      <c r="P38" s="40">
        <v>208.7</v>
      </c>
      <c r="Q38" s="40">
        <v>194.7</v>
      </c>
      <c r="R38" s="40">
        <v>218.66</v>
      </c>
      <c r="S38" s="40">
        <v>237.2</v>
      </c>
      <c r="T38" s="40">
        <v>268.83139999999997</v>
      </c>
      <c r="V38" s="41"/>
      <c r="W38" s="41"/>
      <c r="X38" s="41"/>
      <c r="Y38" s="41"/>
    </row>
    <row r="39" spans="1:28" x14ac:dyDescent="0.2">
      <c r="A39" t="s">
        <v>36</v>
      </c>
      <c r="B39" s="76" t="s">
        <v>82</v>
      </c>
      <c r="C39">
        <v>16</v>
      </c>
      <c r="D39" s="40">
        <v>125</v>
      </c>
      <c r="E39" s="40">
        <v>109.1</v>
      </c>
      <c r="F39" s="40">
        <v>160</v>
      </c>
      <c r="G39" s="40">
        <v>142.41</v>
      </c>
      <c r="H39" s="40">
        <v>130.4</v>
      </c>
      <c r="I39" s="40">
        <v>160.87</v>
      </c>
      <c r="J39" s="40">
        <v>156.1</v>
      </c>
      <c r="K39" s="40">
        <v>175.4</v>
      </c>
      <c r="L39" s="40">
        <v>162.91999999999999</v>
      </c>
      <c r="M39" s="40">
        <v>139.69</v>
      </c>
      <c r="N39" s="40">
        <v>158.66</v>
      </c>
      <c r="O39" s="40">
        <v>143.30000000000001</v>
      </c>
      <c r="P39" s="40">
        <v>140.69999999999999</v>
      </c>
      <c r="Q39" s="40">
        <v>134.19999999999999</v>
      </c>
      <c r="R39" s="40">
        <v>177.43</v>
      </c>
      <c r="S39" s="40">
        <v>162.19999999999999</v>
      </c>
      <c r="T39" s="40">
        <v>151.11539999999999</v>
      </c>
      <c r="V39" s="41"/>
      <c r="W39" s="41"/>
      <c r="X39" s="41"/>
      <c r="Y39" s="41"/>
    </row>
    <row r="40" spans="1:28" x14ac:dyDescent="0.2">
      <c r="A40" t="s">
        <v>36</v>
      </c>
      <c r="B40" s="76" t="s">
        <v>83</v>
      </c>
      <c r="C40">
        <v>16</v>
      </c>
      <c r="D40" s="40">
        <v>203</v>
      </c>
      <c r="E40" s="40">
        <v>201.6</v>
      </c>
      <c r="F40" s="40">
        <v>179</v>
      </c>
      <c r="G40" s="40">
        <v>172.77</v>
      </c>
      <c r="H40" s="40">
        <v>214.1</v>
      </c>
      <c r="I40" s="40">
        <v>193.35</v>
      </c>
      <c r="J40" s="40">
        <v>137.9</v>
      </c>
      <c r="K40" s="40">
        <v>172.7</v>
      </c>
      <c r="L40" s="40">
        <v>128.85</v>
      </c>
      <c r="M40" s="40">
        <v>142.65</v>
      </c>
      <c r="N40" s="40">
        <v>119.05</v>
      </c>
      <c r="O40" s="40">
        <v>150.97</v>
      </c>
      <c r="P40" s="40">
        <v>153.30000000000001</v>
      </c>
      <c r="Q40" s="40">
        <v>132.1</v>
      </c>
      <c r="R40" s="40">
        <v>138.22999999999999</v>
      </c>
      <c r="S40" s="40">
        <v>140.1</v>
      </c>
      <c r="T40" s="40">
        <v>152.95429999999999</v>
      </c>
      <c r="V40" s="41"/>
      <c r="W40" s="41"/>
      <c r="X40" s="41"/>
      <c r="Y40" s="41"/>
    </row>
    <row r="41" spans="1:28" x14ac:dyDescent="0.2">
      <c r="A41" t="s">
        <v>36</v>
      </c>
      <c r="B41" s="76" t="s">
        <v>84</v>
      </c>
      <c r="C41">
        <v>16</v>
      </c>
      <c r="D41" s="40">
        <v>170.5</v>
      </c>
      <c r="E41" s="40">
        <v>149.6</v>
      </c>
      <c r="F41" s="40">
        <v>126.2</v>
      </c>
      <c r="G41" s="40">
        <v>173.26</v>
      </c>
      <c r="H41" s="40">
        <v>160.9</v>
      </c>
      <c r="I41" s="40">
        <v>194.11</v>
      </c>
      <c r="J41" s="40">
        <v>198.9</v>
      </c>
      <c r="K41" s="40">
        <v>273.5</v>
      </c>
      <c r="L41" s="40">
        <v>225.52</v>
      </c>
      <c r="M41" s="40">
        <v>179.06</v>
      </c>
      <c r="N41" s="40">
        <v>216.66</v>
      </c>
      <c r="O41" s="40">
        <v>155.35</v>
      </c>
      <c r="P41" s="40">
        <v>131.1</v>
      </c>
      <c r="Q41" s="40">
        <v>119.6</v>
      </c>
      <c r="R41" s="40">
        <v>144.80000000000001</v>
      </c>
      <c r="S41" s="40">
        <v>134.9</v>
      </c>
      <c r="T41" s="40">
        <v>179.32189999999997</v>
      </c>
      <c r="V41" s="41"/>
      <c r="W41" s="41"/>
      <c r="X41" s="41"/>
      <c r="Y41" s="41"/>
      <c r="AA41" s="39"/>
      <c r="AB41" s="39"/>
    </row>
    <row r="42" spans="1:28" x14ac:dyDescent="0.2">
      <c r="A42" t="s">
        <v>36</v>
      </c>
      <c r="B42" s="76" t="s">
        <v>85</v>
      </c>
      <c r="C42">
        <v>16</v>
      </c>
      <c r="D42" s="40">
        <v>225.1</v>
      </c>
      <c r="E42" s="40">
        <v>217.3</v>
      </c>
      <c r="F42" s="40">
        <v>180.1</v>
      </c>
      <c r="G42" s="40">
        <v>223.06</v>
      </c>
      <c r="H42" s="40">
        <v>230</v>
      </c>
      <c r="I42" s="40">
        <v>321.31</v>
      </c>
      <c r="J42" s="40">
        <v>269.5</v>
      </c>
      <c r="K42" s="40">
        <v>347.7</v>
      </c>
      <c r="L42" s="40">
        <v>307.29000000000002</v>
      </c>
      <c r="M42" s="40">
        <v>271.05</v>
      </c>
      <c r="N42" s="40">
        <v>272.67</v>
      </c>
      <c r="O42" s="40">
        <v>191.45</v>
      </c>
      <c r="P42" s="40">
        <v>174.7</v>
      </c>
      <c r="Q42" s="40">
        <v>150.19999999999999</v>
      </c>
      <c r="R42" s="40">
        <v>198.15</v>
      </c>
      <c r="S42" s="40">
        <v>216.2</v>
      </c>
      <c r="T42" s="40">
        <v>246.31989999999999</v>
      </c>
      <c r="V42" s="41"/>
      <c r="W42" s="41"/>
      <c r="X42" s="41"/>
      <c r="Y42" s="41"/>
      <c r="AA42" s="39"/>
      <c r="AB42" s="39"/>
    </row>
    <row r="43" spans="1:28" x14ac:dyDescent="0.2">
      <c r="A43" t="s">
        <v>36</v>
      </c>
      <c r="B43" s="76" t="s">
        <v>86</v>
      </c>
      <c r="C43">
        <v>16</v>
      </c>
      <c r="D43" s="40">
        <v>192.8</v>
      </c>
      <c r="E43" s="40">
        <v>174.9</v>
      </c>
      <c r="F43" s="40">
        <v>164</v>
      </c>
      <c r="G43" s="40">
        <v>185.29</v>
      </c>
      <c r="H43" s="40">
        <v>187.7</v>
      </c>
      <c r="I43" s="40">
        <v>198.55</v>
      </c>
      <c r="J43" s="40">
        <v>139.5</v>
      </c>
      <c r="K43" s="40">
        <v>159.19999999999999</v>
      </c>
      <c r="L43" s="40">
        <v>133.97999999999999</v>
      </c>
      <c r="M43" s="40">
        <v>160.07</v>
      </c>
      <c r="N43" s="40">
        <v>147.44999999999999</v>
      </c>
      <c r="O43" s="40">
        <v>165.5</v>
      </c>
      <c r="P43" s="40">
        <v>165.5</v>
      </c>
      <c r="Q43" s="40">
        <v>147.69999999999999</v>
      </c>
      <c r="R43" s="40">
        <v>191.48</v>
      </c>
      <c r="S43" s="40">
        <v>160.30000000000001</v>
      </c>
      <c r="T43" s="40">
        <v>164.26689999999999</v>
      </c>
      <c r="V43" s="41"/>
      <c r="W43" s="41"/>
      <c r="X43" s="41"/>
      <c r="Y43" s="41"/>
      <c r="AA43" s="39"/>
      <c r="AB43" s="39"/>
    </row>
    <row r="44" spans="1:28" x14ac:dyDescent="0.2">
      <c r="A44" t="s">
        <v>36</v>
      </c>
      <c r="B44" s="76" t="s">
        <v>87</v>
      </c>
      <c r="C44">
        <v>16</v>
      </c>
      <c r="D44" s="40">
        <v>185.7</v>
      </c>
      <c r="E44" s="40">
        <v>155.9</v>
      </c>
      <c r="F44" s="40">
        <v>133.5</v>
      </c>
      <c r="G44" s="40">
        <v>187.58</v>
      </c>
      <c r="H44" s="40">
        <v>179.9</v>
      </c>
      <c r="I44" s="40">
        <v>239.07</v>
      </c>
      <c r="J44" s="40">
        <v>187.3</v>
      </c>
      <c r="K44" s="40">
        <v>220.8</v>
      </c>
      <c r="L44" s="40">
        <v>221.24</v>
      </c>
      <c r="M44" s="40">
        <v>192.16</v>
      </c>
      <c r="N44" s="40">
        <v>194.11</v>
      </c>
      <c r="O44" s="40">
        <v>164.87</v>
      </c>
      <c r="P44" s="40">
        <v>132.80000000000001</v>
      </c>
      <c r="Q44" s="40">
        <v>113.7</v>
      </c>
      <c r="R44" s="40">
        <v>152.82</v>
      </c>
      <c r="S44" s="40">
        <v>164.6</v>
      </c>
      <c r="T44" s="40">
        <v>183.715</v>
      </c>
      <c r="V44" s="41"/>
      <c r="W44" s="41"/>
      <c r="X44" s="41"/>
      <c r="Y44" s="41"/>
      <c r="AA44" s="39"/>
      <c r="AB44" s="39"/>
    </row>
    <row r="45" spans="1:28" x14ac:dyDescent="0.2">
      <c r="A45" t="s">
        <v>36</v>
      </c>
      <c r="B45" s="76" t="s">
        <v>88</v>
      </c>
      <c r="C45">
        <v>16</v>
      </c>
      <c r="D45" s="40">
        <v>173.3</v>
      </c>
      <c r="E45" s="40">
        <v>151.6</v>
      </c>
      <c r="F45" s="40">
        <v>132.6</v>
      </c>
      <c r="G45" s="40">
        <v>150.65</v>
      </c>
      <c r="H45" s="40">
        <v>169.8</v>
      </c>
      <c r="I45" s="40">
        <v>222.24</v>
      </c>
      <c r="J45" s="40">
        <v>219.4</v>
      </c>
      <c r="K45" s="40">
        <v>263.5</v>
      </c>
      <c r="L45" s="40">
        <v>253.42</v>
      </c>
      <c r="M45" s="40">
        <v>193.81</v>
      </c>
      <c r="N45" s="40">
        <v>238.54</v>
      </c>
      <c r="O45" s="40">
        <v>129.61000000000001</v>
      </c>
      <c r="P45" s="40">
        <v>134.6</v>
      </c>
      <c r="Q45" s="40">
        <v>115.7</v>
      </c>
      <c r="R45" s="40">
        <v>194.95</v>
      </c>
      <c r="S45" s="40">
        <v>160.19999999999999</v>
      </c>
      <c r="T45" s="40">
        <v>193.38290000000001</v>
      </c>
      <c r="V45" s="41"/>
      <c r="W45" s="41"/>
      <c r="X45" s="41"/>
      <c r="Y45" s="41"/>
    </row>
    <row r="46" spans="1:28" x14ac:dyDescent="0.2">
      <c r="A46" t="s">
        <v>36</v>
      </c>
      <c r="B46" s="76" t="s">
        <v>89</v>
      </c>
      <c r="C46">
        <v>16</v>
      </c>
      <c r="D46" s="40">
        <v>98.2</v>
      </c>
      <c r="E46" s="40">
        <v>96.2</v>
      </c>
      <c r="F46" s="40">
        <v>81.099999999999994</v>
      </c>
      <c r="G46" s="40">
        <v>91.53</v>
      </c>
      <c r="H46" s="40">
        <v>107.3</v>
      </c>
      <c r="I46" s="40">
        <v>157.31</v>
      </c>
      <c r="J46" s="40">
        <v>142.9</v>
      </c>
      <c r="K46" s="40">
        <v>176</v>
      </c>
      <c r="L46" s="40">
        <v>169.87</v>
      </c>
      <c r="M46" s="40">
        <v>139.97</v>
      </c>
      <c r="N46" s="40">
        <v>157.49</v>
      </c>
      <c r="O46" s="40">
        <v>89.93</v>
      </c>
      <c r="P46" s="40">
        <v>84.1</v>
      </c>
      <c r="Q46" s="40">
        <v>80.2</v>
      </c>
      <c r="R46" s="40">
        <v>132.6</v>
      </c>
      <c r="S46" s="40">
        <v>118.5</v>
      </c>
      <c r="T46" s="40">
        <v>129.52260000000001</v>
      </c>
      <c r="V46" s="41"/>
      <c r="W46" s="41"/>
      <c r="X46" s="41"/>
      <c r="Y46" s="41"/>
    </row>
    <row r="47" spans="1:28" x14ac:dyDescent="0.2">
      <c r="A47" t="s">
        <v>36</v>
      </c>
      <c r="B47" s="76" t="s">
        <v>90</v>
      </c>
      <c r="C47">
        <v>16</v>
      </c>
      <c r="D47" s="40">
        <v>140.69999999999999</v>
      </c>
      <c r="E47" s="40">
        <v>115.9</v>
      </c>
      <c r="F47" s="40">
        <v>109.2</v>
      </c>
      <c r="G47" s="40">
        <v>180.04</v>
      </c>
      <c r="H47" s="40">
        <v>139.19999999999999</v>
      </c>
      <c r="I47" s="40">
        <v>203.54</v>
      </c>
      <c r="J47" s="40">
        <v>143</v>
      </c>
      <c r="K47" s="40">
        <v>210.2</v>
      </c>
      <c r="L47" s="40">
        <v>120.1</v>
      </c>
      <c r="M47" s="40">
        <v>140.66</v>
      </c>
      <c r="N47" s="40">
        <v>112.1</v>
      </c>
      <c r="O47" s="40">
        <v>109.39</v>
      </c>
      <c r="P47" s="40">
        <v>94.9</v>
      </c>
      <c r="Q47" s="40">
        <v>81.8</v>
      </c>
      <c r="R47" s="40">
        <v>90.28</v>
      </c>
      <c r="S47" s="40">
        <v>102.4</v>
      </c>
      <c r="T47" s="40">
        <v>127.56319999999999</v>
      </c>
      <c r="V47" s="41"/>
      <c r="W47" s="41"/>
      <c r="X47" s="41"/>
      <c r="Y47" s="41"/>
    </row>
    <row r="48" spans="1:28" x14ac:dyDescent="0.2">
      <c r="A48" t="s">
        <v>36</v>
      </c>
      <c r="B48" s="76" t="s">
        <v>91</v>
      </c>
      <c r="C48">
        <v>16</v>
      </c>
      <c r="D48" s="40">
        <v>283.7</v>
      </c>
      <c r="E48" s="40">
        <v>271.89999999999998</v>
      </c>
      <c r="F48" s="40">
        <v>172.6</v>
      </c>
      <c r="G48" s="40">
        <v>249.19</v>
      </c>
      <c r="H48" s="40">
        <v>275</v>
      </c>
      <c r="I48" s="40">
        <v>338.12</v>
      </c>
      <c r="J48" s="40">
        <v>267.89999999999998</v>
      </c>
      <c r="K48" s="40">
        <v>348.8</v>
      </c>
      <c r="L48" s="40">
        <v>236.27</v>
      </c>
      <c r="M48" s="40">
        <v>263.07</v>
      </c>
      <c r="N48" s="40">
        <v>207.12</v>
      </c>
      <c r="O48" s="40">
        <v>189.37</v>
      </c>
      <c r="P48" s="40">
        <v>162</v>
      </c>
      <c r="Q48" s="40">
        <v>169.2</v>
      </c>
      <c r="R48" s="40">
        <v>175.78</v>
      </c>
      <c r="S48" s="40">
        <v>194.1</v>
      </c>
      <c r="T48" s="40">
        <v>232.13790000000003</v>
      </c>
      <c r="V48" s="41"/>
      <c r="W48" s="41"/>
      <c r="X48" s="41"/>
      <c r="Y48" s="41"/>
    </row>
    <row r="49" spans="1:28" x14ac:dyDescent="0.2">
      <c r="A49" t="s">
        <v>36</v>
      </c>
      <c r="B49" s="76" t="s">
        <v>92</v>
      </c>
      <c r="C49">
        <v>16</v>
      </c>
      <c r="D49" s="40">
        <v>124.4</v>
      </c>
      <c r="E49" s="40">
        <v>117.2</v>
      </c>
      <c r="F49" s="40">
        <v>109</v>
      </c>
      <c r="G49" s="40">
        <v>135.69</v>
      </c>
      <c r="H49" s="40">
        <v>136.19999999999999</v>
      </c>
      <c r="I49" s="40">
        <v>176.66</v>
      </c>
      <c r="J49" s="40">
        <v>151</v>
      </c>
      <c r="K49" s="40">
        <v>170.8</v>
      </c>
      <c r="L49" s="40">
        <v>164.57</v>
      </c>
      <c r="M49" s="40">
        <v>149.57</v>
      </c>
      <c r="N49" s="40">
        <v>154.22999999999999</v>
      </c>
      <c r="O49" s="40">
        <v>111.47</v>
      </c>
      <c r="P49" s="40">
        <v>109.7</v>
      </c>
      <c r="Q49" s="40">
        <v>98.2</v>
      </c>
      <c r="R49" s="40">
        <v>157.69999999999999</v>
      </c>
      <c r="S49" s="40">
        <v>121.5</v>
      </c>
      <c r="T49" s="40">
        <v>143.01070000000001</v>
      </c>
      <c r="V49" s="41"/>
      <c r="W49" s="41"/>
      <c r="X49" s="41"/>
      <c r="Y49" s="41"/>
    </row>
    <row r="50" spans="1:28" x14ac:dyDescent="0.2">
      <c r="A50" t="s">
        <v>36</v>
      </c>
      <c r="B50" s="76" t="s">
        <v>93</v>
      </c>
      <c r="C50">
        <v>16</v>
      </c>
      <c r="D50" s="40">
        <v>188.1</v>
      </c>
      <c r="E50" s="40">
        <v>174.4</v>
      </c>
      <c r="F50" s="40">
        <v>116.6</v>
      </c>
      <c r="G50" s="40">
        <v>192.81</v>
      </c>
      <c r="H50" s="40">
        <v>171.6</v>
      </c>
      <c r="I50" s="40">
        <v>204.6</v>
      </c>
      <c r="J50" s="40">
        <v>179.8</v>
      </c>
      <c r="K50" s="40">
        <v>233.9</v>
      </c>
      <c r="L50" s="40">
        <v>167.52</v>
      </c>
      <c r="M50" s="40">
        <v>171.24</v>
      </c>
      <c r="N50" s="40">
        <v>163.56</v>
      </c>
      <c r="O50" s="40">
        <v>139.62</v>
      </c>
      <c r="P50" s="40">
        <v>115.8</v>
      </c>
      <c r="Q50" s="40">
        <v>100.9</v>
      </c>
      <c r="R50" s="40">
        <v>134.07</v>
      </c>
      <c r="S50" s="40">
        <v>129.1</v>
      </c>
      <c r="T50" s="40">
        <v>160.02930000000001</v>
      </c>
      <c r="V50" s="41"/>
      <c r="W50" s="41"/>
      <c r="X50" s="41"/>
      <c r="Y50" s="41"/>
    </row>
    <row r="51" spans="1:28" x14ac:dyDescent="0.2">
      <c r="A51" t="s">
        <v>36</v>
      </c>
      <c r="B51" s="76" t="s">
        <v>94</v>
      </c>
      <c r="C51">
        <v>16</v>
      </c>
      <c r="D51" s="40">
        <v>80.400000000000006</v>
      </c>
      <c r="E51" s="40">
        <v>80.7</v>
      </c>
      <c r="F51" s="40">
        <v>74.099999999999994</v>
      </c>
      <c r="G51" s="40">
        <v>93.87</v>
      </c>
      <c r="H51" s="40">
        <v>90.7</v>
      </c>
      <c r="I51" s="40">
        <v>106.4</v>
      </c>
      <c r="J51" s="40">
        <v>129.4</v>
      </c>
      <c r="K51" s="40">
        <v>127</v>
      </c>
      <c r="L51" s="40">
        <v>127.27</v>
      </c>
      <c r="M51" s="40">
        <v>109.65</v>
      </c>
      <c r="N51" s="40">
        <v>136.24</v>
      </c>
      <c r="O51" s="40">
        <v>77.45</v>
      </c>
      <c r="P51" s="40">
        <v>80</v>
      </c>
      <c r="Q51" s="40">
        <v>100.6</v>
      </c>
      <c r="R51" s="40">
        <v>128.66</v>
      </c>
      <c r="S51" s="40">
        <v>120.9</v>
      </c>
      <c r="T51" s="40">
        <v>110.87090000000001</v>
      </c>
      <c r="V51" s="41"/>
      <c r="W51" s="41"/>
      <c r="X51" s="41"/>
      <c r="Y51" s="41"/>
    </row>
    <row r="52" spans="1:28" x14ac:dyDescent="0.2">
      <c r="A52" t="s">
        <v>36</v>
      </c>
      <c r="B52" s="76" t="s">
        <v>95</v>
      </c>
      <c r="C52">
        <v>16</v>
      </c>
      <c r="D52" s="40">
        <v>149.1</v>
      </c>
      <c r="E52" s="40">
        <v>137.1</v>
      </c>
      <c r="F52" s="40">
        <v>93.9</v>
      </c>
      <c r="G52" s="40">
        <v>156.13999999999999</v>
      </c>
      <c r="H52" s="40">
        <v>144.5</v>
      </c>
      <c r="I52" s="40">
        <v>168.48</v>
      </c>
      <c r="J52" s="40">
        <v>164.7</v>
      </c>
      <c r="K52" s="40">
        <v>213.5</v>
      </c>
      <c r="L52" s="40">
        <v>166.94</v>
      </c>
      <c r="M52" s="40">
        <v>150.09</v>
      </c>
      <c r="N52" s="40">
        <v>128.69999999999999</v>
      </c>
      <c r="O52" s="40">
        <v>99.11</v>
      </c>
      <c r="P52" s="40">
        <v>85.5</v>
      </c>
      <c r="Q52" s="40">
        <v>92</v>
      </c>
      <c r="R52" s="40">
        <v>103.72</v>
      </c>
      <c r="S52" s="40">
        <v>117</v>
      </c>
      <c r="T52" s="40">
        <v>134.26150000000001</v>
      </c>
      <c r="V52" s="41"/>
      <c r="W52" s="41"/>
      <c r="X52" s="41"/>
      <c r="Y52" s="41"/>
    </row>
    <row r="53" spans="1:28" x14ac:dyDescent="0.2">
      <c r="A53" t="s">
        <v>36</v>
      </c>
      <c r="B53" s="76" t="s">
        <v>96</v>
      </c>
      <c r="C53">
        <v>16</v>
      </c>
      <c r="D53" s="40">
        <v>128.30000000000001</v>
      </c>
      <c r="E53" s="40">
        <v>170.7</v>
      </c>
      <c r="F53" s="40">
        <v>96.8</v>
      </c>
      <c r="G53" s="40">
        <v>152.53</v>
      </c>
      <c r="H53" s="40">
        <v>167.1</v>
      </c>
      <c r="I53" s="40">
        <v>222.1</v>
      </c>
      <c r="J53" s="40">
        <v>214.8</v>
      </c>
      <c r="K53" s="40">
        <v>259.3</v>
      </c>
      <c r="L53" s="40">
        <v>208.76</v>
      </c>
      <c r="M53" s="40">
        <v>174.62</v>
      </c>
      <c r="N53" s="40">
        <v>177.96</v>
      </c>
      <c r="O53" s="40">
        <v>113.16</v>
      </c>
      <c r="P53" s="40">
        <v>94.3</v>
      </c>
      <c r="Q53" s="40">
        <v>94.7</v>
      </c>
      <c r="R53" s="40">
        <v>126.32</v>
      </c>
      <c r="S53" s="40">
        <v>129.1</v>
      </c>
      <c r="T53" s="40">
        <v>164.3587</v>
      </c>
      <c r="V53" s="41"/>
      <c r="W53" s="41"/>
      <c r="X53" s="41"/>
      <c r="Y53" s="41"/>
    </row>
    <row r="54" spans="1:28" x14ac:dyDescent="0.2">
      <c r="A54" t="s">
        <v>36</v>
      </c>
      <c r="B54" s="76" t="s">
        <v>97</v>
      </c>
      <c r="C54">
        <v>16</v>
      </c>
      <c r="D54" s="40">
        <v>118.8</v>
      </c>
      <c r="E54" s="40">
        <v>123.5</v>
      </c>
      <c r="F54" s="40">
        <v>90.6</v>
      </c>
      <c r="G54" s="40">
        <v>127.59</v>
      </c>
      <c r="H54" s="40">
        <v>138.6</v>
      </c>
      <c r="I54" s="40">
        <v>160.19</v>
      </c>
      <c r="J54" s="40">
        <v>118.2</v>
      </c>
      <c r="K54" s="40">
        <v>154</v>
      </c>
      <c r="L54" s="40">
        <v>126.06</v>
      </c>
      <c r="M54" s="40">
        <v>118.04</v>
      </c>
      <c r="N54" s="40">
        <v>132.24</v>
      </c>
      <c r="O54" s="40">
        <v>97.6</v>
      </c>
      <c r="P54" s="40">
        <v>92.4</v>
      </c>
      <c r="Q54" s="40">
        <v>86.4</v>
      </c>
      <c r="R54" s="40">
        <v>149.99</v>
      </c>
      <c r="S54" s="40">
        <v>111.3</v>
      </c>
      <c r="T54" s="40">
        <v>125.38119999999999</v>
      </c>
      <c r="V54" s="41"/>
      <c r="W54" s="41"/>
      <c r="X54" s="41"/>
      <c r="Y54" s="41"/>
    </row>
    <row r="55" spans="1:28" x14ac:dyDescent="0.2">
      <c r="A55" t="s">
        <v>36</v>
      </c>
      <c r="B55" s="76" t="s">
        <v>98</v>
      </c>
      <c r="C55">
        <v>16</v>
      </c>
      <c r="D55" s="40">
        <v>88.8</v>
      </c>
      <c r="E55" s="40">
        <v>84.8</v>
      </c>
      <c r="F55" s="40">
        <v>72.900000000000006</v>
      </c>
      <c r="G55" s="40">
        <v>100.06</v>
      </c>
      <c r="H55" s="40">
        <v>88.7</v>
      </c>
      <c r="I55" s="40">
        <v>110.32</v>
      </c>
      <c r="J55" s="40">
        <v>67.400000000000006</v>
      </c>
      <c r="K55" s="40">
        <v>90.6</v>
      </c>
      <c r="L55" s="40">
        <v>93.57</v>
      </c>
      <c r="M55" s="40">
        <v>88.63</v>
      </c>
      <c r="N55" s="40">
        <v>106.84</v>
      </c>
      <c r="O55" s="40">
        <v>75.510000000000005</v>
      </c>
      <c r="P55" s="40">
        <v>74.7</v>
      </c>
      <c r="Q55" s="40">
        <v>63.3</v>
      </c>
      <c r="R55" s="40">
        <v>96.35</v>
      </c>
      <c r="S55" s="40">
        <v>80.099999999999994</v>
      </c>
      <c r="T55" s="40">
        <v>90.845200000000006</v>
      </c>
      <c r="V55" s="41"/>
      <c r="W55" s="41"/>
      <c r="X55" s="41"/>
      <c r="Y55" s="41"/>
    </row>
    <row r="56" spans="1:28" x14ac:dyDescent="0.2">
      <c r="A56" t="s">
        <v>36</v>
      </c>
      <c r="B56" s="76" t="s">
        <v>99</v>
      </c>
      <c r="C56">
        <v>16</v>
      </c>
      <c r="D56" s="40">
        <v>104.5</v>
      </c>
      <c r="E56" s="40">
        <v>85.4</v>
      </c>
      <c r="F56" s="40">
        <v>68</v>
      </c>
      <c r="G56" s="40">
        <v>103.24</v>
      </c>
      <c r="H56" s="40">
        <v>95.4</v>
      </c>
      <c r="I56" s="40">
        <v>111.75</v>
      </c>
      <c r="J56" s="40">
        <v>94.5</v>
      </c>
      <c r="K56" s="40">
        <v>99.4</v>
      </c>
      <c r="L56" s="40">
        <v>93.14</v>
      </c>
      <c r="M56" s="40">
        <v>94.88</v>
      </c>
      <c r="N56" s="40">
        <v>85.76</v>
      </c>
      <c r="O56" s="40">
        <v>90.27</v>
      </c>
      <c r="P56" s="40">
        <v>73.099999999999994</v>
      </c>
      <c r="Q56" s="40">
        <v>88.1</v>
      </c>
      <c r="R56" s="40">
        <v>121.08</v>
      </c>
      <c r="S56" s="40">
        <v>91.7</v>
      </c>
      <c r="T56" s="40">
        <v>93.841700000000003</v>
      </c>
      <c r="V56" s="41"/>
      <c r="W56" s="41"/>
      <c r="X56" s="41"/>
      <c r="Y56" s="41"/>
    </row>
    <row r="57" spans="1:28" x14ac:dyDescent="0.2">
      <c r="A57" t="s">
        <v>36</v>
      </c>
      <c r="B57" s="76" t="s">
        <v>100</v>
      </c>
      <c r="C57">
        <v>16</v>
      </c>
      <c r="D57" s="40">
        <v>166.5</v>
      </c>
      <c r="E57" s="40">
        <v>179.8</v>
      </c>
      <c r="F57" s="40">
        <v>140.1</v>
      </c>
      <c r="G57" s="40">
        <v>175.44</v>
      </c>
      <c r="H57" s="40">
        <v>195.1</v>
      </c>
      <c r="I57" s="40">
        <v>256.13</v>
      </c>
      <c r="J57" s="40">
        <v>227.4</v>
      </c>
      <c r="K57" s="40">
        <v>293</v>
      </c>
      <c r="L57" s="40">
        <v>254.55</v>
      </c>
      <c r="M57" s="40">
        <v>207.53</v>
      </c>
      <c r="N57" s="40">
        <v>233.05</v>
      </c>
      <c r="O57" s="40">
        <v>128.27000000000001</v>
      </c>
      <c r="P57" s="40">
        <v>130</v>
      </c>
      <c r="Q57" s="40">
        <v>132.1</v>
      </c>
      <c r="R57" s="40">
        <v>166.11</v>
      </c>
      <c r="S57" s="40">
        <v>172</v>
      </c>
      <c r="T57" s="40">
        <v>201.17610000000002</v>
      </c>
      <c r="V57" s="41"/>
      <c r="W57" s="41"/>
      <c r="X57" s="41"/>
      <c r="Y57" s="41"/>
    </row>
    <row r="58" spans="1:28" x14ac:dyDescent="0.2">
      <c r="A58" t="s">
        <v>36</v>
      </c>
      <c r="B58" s="76" t="s">
        <v>101</v>
      </c>
      <c r="C58">
        <v>16</v>
      </c>
      <c r="D58" s="40">
        <v>196</v>
      </c>
      <c r="E58" s="40">
        <v>170.2</v>
      </c>
      <c r="F58" s="40">
        <v>109.4</v>
      </c>
      <c r="G58" s="40">
        <v>216.5</v>
      </c>
      <c r="H58" s="40">
        <v>176.8</v>
      </c>
      <c r="I58" s="40">
        <v>216.17</v>
      </c>
      <c r="J58" s="40">
        <v>238.2</v>
      </c>
      <c r="K58" s="40">
        <v>331.8</v>
      </c>
      <c r="L58" s="40">
        <v>276.36</v>
      </c>
      <c r="M58" s="40">
        <v>211.45</v>
      </c>
      <c r="N58" s="40">
        <v>213.55</v>
      </c>
      <c r="O58" s="40">
        <v>123.52</v>
      </c>
      <c r="P58" s="40">
        <v>107.6</v>
      </c>
      <c r="Q58" s="40">
        <v>117.7</v>
      </c>
      <c r="R58" s="40">
        <v>141.57</v>
      </c>
      <c r="S58" s="40">
        <v>182.3</v>
      </c>
      <c r="T58" s="40">
        <v>192.14600000000002</v>
      </c>
      <c r="V58" s="41"/>
      <c r="W58" s="41"/>
      <c r="X58" s="41"/>
      <c r="Y58" s="41"/>
    </row>
    <row r="59" spans="1:28" x14ac:dyDescent="0.2">
      <c r="A59" t="s">
        <v>36</v>
      </c>
      <c r="B59" s="76" t="s">
        <v>102</v>
      </c>
      <c r="C59">
        <v>16</v>
      </c>
      <c r="D59" s="40">
        <v>198.3</v>
      </c>
      <c r="E59" s="40">
        <v>215.4</v>
      </c>
      <c r="F59" s="40">
        <v>118.3</v>
      </c>
      <c r="G59" s="40">
        <v>211.36</v>
      </c>
      <c r="H59" s="40">
        <v>221.7</v>
      </c>
      <c r="I59" s="40">
        <v>300.73</v>
      </c>
      <c r="J59" s="40">
        <v>264.89999999999998</v>
      </c>
      <c r="K59" s="40">
        <v>335.3</v>
      </c>
      <c r="L59" s="40">
        <v>261.70999999999998</v>
      </c>
      <c r="M59" s="40">
        <v>264.20999999999998</v>
      </c>
      <c r="N59" s="40">
        <v>229.64</v>
      </c>
      <c r="O59" s="40">
        <v>134.76</v>
      </c>
      <c r="P59" s="40">
        <v>120.5</v>
      </c>
      <c r="Q59" s="40">
        <v>127.8</v>
      </c>
      <c r="R59" s="40">
        <v>145.38999999999999</v>
      </c>
      <c r="S59" s="40">
        <v>197.4</v>
      </c>
      <c r="T59" s="40">
        <v>215.5565</v>
      </c>
      <c r="V59" s="41"/>
      <c r="W59" s="41"/>
      <c r="X59" s="41"/>
      <c r="Y59" s="41"/>
    </row>
    <row r="60" spans="1:28" x14ac:dyDescent="0.2">
      <c r="A60" t="s">
        <v>36</v>
      </c>
      <c r="B60" s="76" t="s">
        <v>103</v>
      </c>
      <c r="C60">
        <v>16</v>
      </c>
      <c r="D60" s="40">
        <v>159.4</v>
      </c>
      <c r="E60" s="40">
        <v>163.30000000000001</v>
      </c>
      <c r="F60" s="40">
        <v>137.69999999999999</v>
      </c>
      <c r="G60" s="40">
        <v>157.27000000000001</v>
      </c>
      <c r="H60" s="40">
        <v>190.6</v>
      </c>
      <c r="I60" s="40">
        <v>246.79</v>
      </c>
      <c r="J60" s="40">
        <v>214.1</v>
      </c>
      <c r="K60" s="40">
        <v>281.10000000000002</v>
      </c>
      <c r="L60" s="40">
        <v>215.71</v>
      </c>
      <c r="M60" s="40">
        <v>199.64</v>
      </c>
      <c r="N60" s="40">
        <v>197.65</v>
      </c>
      <c r="O60" s="40">
        <v>136.16999999999999</v>
      </c>
      <c r="P60" s="40">
        <v>144.19999999999999</v>
      </c>
      <c r="Q60" s="40">
        <v>149.6</v>
      </c>
      <c r="R60" s="40">
        <v>179.11</v>
      </c>
      <c r="S60" s="40">
        <v>181.3</v>
      </c>
      <c r="T60" s="40">
        <v>190.20350000000002</v>
      </c>
      <c r="V60" s="41"/>
      <c r="W60" s="41"/>
      <c r="X60" s="41"/>
      <c r="Y60" s="41"/>
    </row>
    <row r="61" spans="1:28" x14ac:dyDescent="0.2">
      <c r="A61" t="s">
        <v>36</v>
      </c>
      <c r="B61" s="76" t="s">
        <v>104</v>
      </c>
      <c r="C61">
        <v>16</v>
      </c>
      <c r="D61" s="40">
        <v>156.80000000000001</v>
      </c>
      <c r="E61" s="40">
        <v>143.5</v>
      </c>
      <c r="F61" s="40">
        <v>101.3</v>
      </c>
      <c r="G61" s="40">
        <v>162.91</v>
      </c>
      <c r="H61" s="40">
        <v>155.69999999999999</v>
      </c>
      <c r="I61" s="40">
        <v>215.54</v>
      </c>
      <c r="J61" s="40">
        <v>182.3</v>
      </c>
      <c r="K61" s="40">
        <v>230.2</v>
      </c>
      <c r="L61" s="40">
        <v>175.07</v>
      </c>
      <c r="M61" s="40">
        <v>184.51</v>
      </c>
      <c r="N61" s="40">
        <v>164.38</v>
      </c>
      <c r="O61" s="40">
        <v>111.41</v>
      </c>
      <c r="P61" s="40">
        <v>98.6</v>
      </c>
      <c r="Q61" s="40">
        <v>102.7</v>
      </c>
      <c r="R61" s="40">
        <v>117.17</v>
      </c>
      <c r="S61" s="40">
        <v>143.6</v>
      </c>
      <c r="T61" s="40">
        <v>155.8005</v>
      </c>
      <c r="V61" s="41"/>
      <c r="W61" s="41"/>
      <c r="X61" s="41"/>
      <c r="Y61" s="41"/>
    </row>
    <row r="62" spans="1:28" x14ac:dyDescent="0.2">
      <c r="A62" t="s">
        <v>36</v>
      </c>
      <c r="B62" s="76" t="s">
        <v>105</v>
      </c>
      <c r="C62">
        <v>16</v>
      </c>
      <c r="D62" s="40">
        <v>104.8</v>
      </c>
      <c r="E62" s="40">
        <v>86.7</v>
      </c>
      <c r="F62" s="40">
        <v>101.3</v>
      </c>
      <c r="G62" s="40">
        <v>99.19</v>
      </c>
      <c r="H62" s="40">
        <v>91.3</v>
      </c>
      <c r="I62" s="40">
        <v>110.4</v>
      </c>
      <c r="J62" s="40">
        <v>123</v>
      </c>
      <c r="K62" s="40">
        <v>158.19999999999999</v>
      </c>
      <c r="L62" s="40">
        <v>151.47</v>
      </c>
      <c r="M62" s="40">
        <v>102.12</v>
      </c>
      <c r="N62" s="40">
        <v>159.69</v>
      </c>
      <c r="O62" s="40">
        <v>104.36</v>
      </c>
      <c r="P62" s="40">
        <v>103.9</v>
      </c>
      <c r="Q62" s="40">
        <v>73.7</v>
      </c>
      <c r="R62" s="40">
        <v>141.66999999999999</v>
      </c>
      <c r="S62" s="40">
        <v>98.4</v>
      </c>
      <c r="T62" s="40">
        <v>120.059</v>
      </c>
      <c r="V62" s="41"/>
      <c r="W62" s="41"/>
      <c r="X62" s="41"/>
      <c r="Y62" s="41"/>
    </row>
    <row r="63" spans="1:28" x14ac:dyDescent="0.2">
      <c r="A63" t="s">
        <v>36</v>
      </c>
      <c r="B63" s="76" t="s">
        <v>106</v>
      </c>
      <c r="C63">
        <v>16</v>
      </c>
      <c r="D63" s="40">
        <v>163.69999999999999</v>
      </c>
      <c r="E63" s="40">
        <v>177.4</v>
      </c>
      <c r="F63" s="40">
        <v>107.7</v>
      </c>
      <c r="G63" s="40">
        <v>152.69999999999999</v>
      </c>
      <c r="H63" s="40">
        <v>181.5</v>
      </c>
      <c r="I63" s="40">
        <v>208.05</v>
      </c>
      <c r="J63" s="40">
        <v>198.3</v>
      </c>
      <c r="K63" s="40">
        <v>296.39999999999998</v>
      </c>
      <c r="L63" s="40">
        <v>254.96</v>
      </c>
      <c r="M63" s="40">
        <v>187.03</v>
      </c>
      <c r="N63" s="40">
        <v>212.96</v>
      </c>
      <c r="O63" s="40">
        <v>101.89</v>
      </c>
      <c r="P63" s="40">
        <v>110.5</v>
      </c>
      <c r="Q63" s="40">
        <v>125.5</v>
      </c>
      <c r="R63" s="40">
        <v>159.12</v>
      </c>
      <c r="S63" s="40">
        <v>178.1</v>
      </c>
      <c r="T63" s="40">
        <v>182.82759999999999</v>
      </c>
      <c r="V63" s="41"/>
      <c r="W63" s="41"/>
      <c r="X63" s="41"/>
      <c r="Y63" s="41"/>
      <c r="AA63" s="39"/>
      <c r="AB63" s="39"/>
    </row>
    <row r="64" spans="1:28" x14ac:dyDescent="0.2">
      <c r="A64" t="s">
        <v>36</v>
      </c>
      <c r="B64" s="76" t="s">
        <v>107</v>
      </c>
      <c r="C64">
        <v>16</v>
      </c>
      <c r="D64" s="40">
        <v>132.9</v>
      </c>
      <c r="E64" s="40">
        <v>116.7</v>
      </c>
      <c r="F64" s="40">
        <v>96.9</v>
      </c>
      <c r="G64" s="40">
        <v>127.52</v>
      </c>
      <c r="H64" s="40">
        <v>131.1</v>
      </c>
      <c r="I64" s="40">
        <v>183.16</v>
      </c>
      <c r="J64" s="40">
        <v>150.4</v>
      </c>
      <c r="K64" s="40">
        <v>179.1</v>
      </c>
      <c r="L64" s="40">
        <v>191.2</v>
      </c>
      <c r="M64" s="40">
        <v>142.63</v>
      </c>
      <c r="N64" s="40">
        <v>163.61000000000001</v>
      </c>
      <c r="O64" s="40">
        <v>104.93</v>
      </c>
      <c r="P64" s="40">
        <v>99</v>
      </c>
      <c r="Q64" s="40">
        <v>88.2</v>
      </c>
      <c r="R64" s="40">
        <v>162.09</v>
      </c>
      <c r="S64" s="40">
        <v>130</v>
      </c>
      <c r="T64" s="40">
        <v>145.26089999999999</v>
      </c>
      <c r="V64" s="41"/>
      <c r="W64" s="41"/>
      <c r="X64" s="41"/>
      <c r="Y64" s="41"/>
      <c r="AA64" s="39"/>
      <c r="AB64" s="39"/>
    </row>
    <row r="65" spans="1:28" x14ac:dyDescent="0.2">
      <c r="A65" t="s">
        <v>36</v>
      </c>
      <c r="B65" s="76" t="s">
        <v>108</v>
      </c>
      <c r="C65">
        <v>16</v>
      </c>
      <c r="D65" s="40">
        <v>144.80000000000001</v>
      </c>
      <c r="E65" s="40">
        <v>157.5</v>
      </c>
      <c r="F65" s="40">
        <v>86.1</v>
      </c>
      <c r="G65" s="40">
        <v>157.85</v>
      </c>
      <c r="H65" s="40">
        <v>149.30000000000001</v>
      </c>
      <c r="I65" s="40">
        <v>176.24</v>
      </c>
      <c r="J65" s="40">
        <v>142.4</v>
      </c>
      <c r="K65" s="40">
        <v>186.3</v>
      </c>
      <c r="L65" s="40">
        <v>141.31</v>
      </c>
      <c r="M65" s="40">
        <v>120.86</v>
      </c>
      <c r="N65" s="40">
        <v>104.72</v>
      </c>
      <c r="O65" s="40">
        <v>110.88</v>
      </c>
      <c r="P65" s="40">
        <v>79.2</v>
      </c>
      <c r="Q65" s="40">
        <v>66.3</v>
      </c>
      <c r="R65" s="40">
        <v>86.43</v>
      </c>
      <c r="S65" s="40">
        <v>90.1</v>
      </c>
      <c r="T65" s="40">
        <v>121.76100000000001</v>
      </c>
      <c r="V65" s="41"/>
      <c r="W65" s="41"/>
      <c r="X65" s="41"/>
      <c r="Y65" s="41"/>
      <c r="AA65" s="39"/>
      <c r="AB65" s="39"/>
    </row>
    <row r="66" spans="1:28" x14ac:dyDescent="0.2">
      <c r="A66" t="s">
        <v>36</v>
      </c>
      <c r="B66" s="76" t="s">
        <v>109</v>
      </c>
      <c r="C66">
        <v>16</v>
      </c>
      <c r="D66" s="40">
        <v>152.5</v>
      </c>
      <c r="E66" s="40">
        <v>135</v>
      </c>
      <c r="F66" s="40">
        <v>128.1</v>
      </c>
      <c r="G66" s="40">
        <v>152.1</v>
      </c>
      <c r="H66" s="40">
        <v>158.69999999999999</v>
      </c>
      <c r="I66" s="40">
        <v>231.17</v>
      </c>
      <c r="J66" s="40">
        <v>161.9</v>
      </c>
      <c r="K66" s="40">
        <v>193.1</v>
      </c>
      <c r="L66" s="40">
        <v>205.29</v>
      </c>
      <c r="M66" s="40">
        <v>162.33000000000001</v>
      </c>
      <c r="N66" s="40">
        <v>206.53</v>
      </c>
      <c r="O66" s="40">
        <v>105.78</v>
      </c>
      <c r="P66" s="40">
        <v>120</v>
      </c>
      <c r="Q66" s="40">
        <v>122.2</v>
      </c>
      <c r="R66" s="40">
        <v>204.78</v>
      </c>
      <c r="S66" s="40">
        <v>165.7</v>
      </c>
      <c r="T66" s="40">
        <v>174.19980000000001</v>
      </c>
      <c r="V66" s="41"/>
      <c r="W66" s="41"/>
      <c r="X66" s="41"/>
      <c r="Y66" s="41"/>
      <c r="AA66" s="39"/>
      <c r="AB66" s="39"/>
    </row>
    <row r="67" spans="1:28" x14ac:dyDescent="0.2">
      <c r="A67" t="s">
        <v>36</v>
      </c>
      <c r="B67" s="76" t="s">
        <v>110</v>
      </c>
      <c r="C67">
        <v>16</v>
      </c>
      <c r="D67" s="40">
        <v>183.9</v>
      </c>
      <c r="E67" s="40">
        <v>164.1</v>
      </c>
      <c r="F67" s="40">
        <v>126.7</v>
      </c>
      <c r="G67" s="40">
        <v>201.86</v>
      </c>
      <c r="H67" s="40">
        <v>169.5</v>
      </c>
      <c r="I67" s="40">
        <v>232.33</v>
      </c>
      <c r="J67" s="40">
        <v>215.4</v>
      </c>
      <c r="K67" s="40">
        <v>267.60000000000002</v>
      </c>
      <c r="L67" s="40">
        <v>219.68</v>
      </c>
      <c r="M67" s="40">
        <v>215.12</v>
      </c>
      <c r="N67" s="40">
        <v>195.8</v>
      </c>
      <c r="O67" s="40">
        <v>117.56</v>
      </c>
      <c r="P67" s="40">
        <v>106.1</v>
      </c>
      <c r="Q67" s="40">
        <v>100.4</v>
      </c>
      <c r="R67" s="40">
        <v>106.25</v>
      </c>
      <c r="S67" s="40">
        <v>142.5</v>
      </c>
      <c r="T67" s="40">
        <v>176.12740000000002</v>
      </c>
      <c r="V67" s="41"/>
      <c r="W67" s="41"/>
      <c r="X67" s="41"/>
      <c r="Y67" s="41"/>
    </row>
    <row r="68" spans="1:28" x14ac:dyDescent="0.2">
      <c r="A68" t="s">
        <v>36</v>
      </c>
      <c r="B68" s="76" t="s">
        <v>111</v>
      </c>
      <c r="C68">
        <v>16</v>
      </c>
      <c r="D68" s="40">
        <v>219.5</v>
      </c>
      <c r="E68" s="40">
        <v>184</v>
      </c>
      <c r="F68" s="40">
        <v>186.2</v>
      </c>
      <c r="G68" s="40">
        <v>214.17</v>
      </c>
      <c r="H68" s="40">
        <v>243.6</v>
      </c>
      <c r="I68" s="40">
        <v>331.36</v>
      </c>
      <c r="J68" s="40">
        <v>242.2</v>
      </c>
      <c r="K68" s="40">
        <v>350.8</v>
      </c>
      <c r="L68" s="40">
        <v>248.46</v>
      </c>
      <c r="M68" s="40">
        <v>267.45999999999998</v>
      </c>
      <c r="N68" s="40">
        <v>231.95</v>
      </c>
      <c r="O68" s="40">
        <v>152.9</v>
      </c>
      <c r="P68" s="40">
        <v>168.3</v>
      </c>
      <c r="Q68" s="40">
        <v>173.5</v>
      </c>
      <c r="R68" s="40">
        <v>226.38</v>
      </c>
      <c r="S68" s="40">
        <v>217</v>
      </c>
      <c r="T68" s="40">
        <v>232.65100000000001</v>
      </c>
      <c r="V68" s="41"/>
      <c r="W68" s="41"/>
      <c r="X68" s="41"/>
      <c r="Y68" s="41"/>
    </row>
    <row r="69" spans="1:28" x14ac:dyDescent="0.2">
      <c r="A69" t="s">
        <v>36</v>
      </c>
      <c r="B69" s="76" t="s">
        <v>112</v>
      </c>
      <c r="C69">
        <v>16</v>
      </c>
      <c r="D69" s="40">
        <v>50.7</v>
      </c>
      <c r="E69" s="40">
        <v>58.9</v>
      </c>
      <c r="F69" s="40">
        <v>47</v>
      </c>
      <c r="G69" s="40">
        <v>59.94</v>
      </c>
      <c r="H69" s="40">
        <v>66.2</v>
      </c>
      <c r="I69" s="40">
        <v>97.67</v>
      </c>
      <c r="J69" s="40">
        <v>110.7</v>
      </c>
      <c r="K69" s="40">
        <v>158</v>
      </c>
      <c r="L69" s="40">
        <v>126.87</v>
      </c>
      <c r="M69" s="40">
        <v>105.9</v>
      </c>
      <c r="N69" s="40">
        <v>147.80000000000001</v>
      </c>
      <c r="O69" s="40">
        <v>39.04</v>
      </c>
      <c r="P69" s="40">
        <v>53.2</v>
      </c>
      <c r="Q69" s="40">
        <v>64.400000000000006</v>
      </c>
      <c r="R69" s="40">
        <v>91.22</v>
      </c>
      <c r="S69" s="40">
        <v>108.3</v>
      </c>
      <c r="T69" s="40">
        <v>97.053200000000004</v>
      </c>
      <c r="V69" s="41"/>
      <c r="W69" s="41"/>
      <c r="X69" s="41"/>
      <c r="Y69" s="41"/>
    </row>
    <row r="70" spans="1:28" x14ac:dyDescent="0.2">
      <c r="A70" t="s">
        <v>36</v>
      </c>
      <c r="B70" s="76" t="s">
        <v>113</v>
      </c>
      <c r="C70">
        <v>16</v>
      </c>
      <c r="D70" s="40">
        <v>244.8</v>
      </c>
      <c r="E70" s="40">
        <v>238</v>
      </c>
      <c r="F70" s="40">
        <v>220.2</v>
      </c>
      <c r="G70" s="40">
        <v>217.89</v>
      </c>
      <c r="H70" s="40">
        <v>285.2</v>
      </c>
      <c r="I70" s="40">
        <v>380.35</v>
      </c>
      <c r="J70" s="40">
        <v>320.2</v>
      </c>
      <c r="K70" s="40">
        <v>459.3</v>
      </c>
      <c r="L70" s="40">
        <v>371.25</v>
      </c>
      <c r="M70" s="40">
        <v>337.02</v>
      </c>
      <c r="N70" s="40">
        <v>357.46</v>
      </c>
      <c r="O70" s="40">
        <v>189.43</v>
      </c>
      <c r="P70" s="40">
        <v>209</v>
      </c>
      <c r="Q70" s="40">
        <v>201.2</v>
      </c>
      <c r="R70" s="40">
        <v>284.42</v>
      </c>
      <c r="S70" s="40">
        <v>303.5</v>
      </c>
      <c r="T70" s="40">
        <v>303.96969999999999</v>
      </c>
      <c r="V70" s="41"/>
      <c r="W70" s="41"/>
      <c r="X70" s="41"/>
      <c r="Y70" s="41"/>
    </row>
    <row r="71" spans="1:28" x14ac:dyDescent="0.2">
      <c r="A71" t="s">
        <v>36</v>
      </c>
      <c r="B71" s="76" t="s">
        <v>114</v>
      </c>
      <c r="C71">
        <v>16</v>
      </c>
      <c r="D71" s="40">
        <v>98</v>
      </c>
      <c r="E71" s="40">
        <v>84.1</v>
      </c>
      <c r="F71" s="40">
        <v>72.3</v>
      </c>
      <c r="G71" s="40">
        <v>108.75</v>
      </c>
      <c r="H71" s="40">
        <v>97</v>
      </c>
      <c r="I71" s="40">
        <v>112.4</v>
      </c>
      <c r="J71" s="40">
        <v>101.1</v>
      </c>
      <c r="K71" s="40">
        <v>127.9</v>
      </c>
      <c r="L71" s="40">
        <v>103.29</v>
      </c>
      <c r="M71" s="40">
        <v>96.66</v>
      </c>
      <c r="N71" s="40">
        <v>89.3</v>
      </c>
      <c r="O71" s="40">
        <v>76.739999999999995</v>
      </c>
      <c r="P71" s="40">
        <v>70</v>
      </c>
      <c r="Q71" s="40">
        <v>67.2</v>
      </c>
      <c r="R71" s="40">
        <v>84.36</v>
      </c>
      <c r="S71" s="40">
        <v>94.3</v>
      </c>
      <c r="T71" s="40">
        <v>92.51</v>
      </c>
      <c r="V71" s="41"/>
      <c r="W71" s="41"/>
      <c r="X71" s="41"/>
      <c r="Y71" s="41"/>
    </row>
    <row r="72" spans="1:28" x14ac:dyDescent="0.2">
      <c r="A72" t="s">
        <v>36</v>
      </c>
      <c r="B72" s="76" t="s">
        <v>115</v>
      </c>
      <c r="C72">
        <v>16</v>
      </c>
      <c r="D72" s="40">
        <v>264.8</v>
      </c>
      <c r="E72" s="40">
        <v>242.8</v>
      </c>
      <c r="F72" s="40">
        <v>201.6</v>
      </c>
      <c r="G72" s="40">
        <v>270.20999999999998</v>
      </c>
      <c r="H72" s="40">
        <v>246.4</v>
      </c>
      <c r="I72" s="40">
        <v>266.04000000000002</v>
      </c>
      <c r="J72" s="40">
        <v>211.8</v>
      </c>
      <c r="K72" s="40">
        <v>255.6</v>
      </c>
      <c r="L72" s="40">
        <v>226.79</v>
      </c>
      <c r="M72" s="40">
        <v>226.87</v>
      </c>
      <c r="N72" s="40">
        <v>227.22</v>
      </c>
      <c r="O72" s="40">
        <v>238.91</v>
      </c>
      <c r="P72" s="40">
        <v>191.3</v>
      </c>
      <c r="Q72" s="40">
        <v>179.2</v>
      </c>
      <c r="R72" s="40">
        <v>206.28</v>
      </c>
      <c r="S72" s="40">
        <v>225.4</v>
      </c>
      <c r="T72" s="40">
        <v>228.6694</v>
      </c>
      <c r="V72" s="41"/>
      <c r="W72" s="41"/>
      <c r="X72" s="41"/>
      <c r="Y72" s="41"/>
    </row>
    <row r="73" spans="1:28" x14ac:dyDescent="0.2">
      <c r="A73" t="s">
        <v>36</v>
      </c>
      <c r="B73" s="76" t="s">
        <v>116</v>
      </c>
      <c r="C73">
        <v>16</v>
      </c>
      <c r="D73" s="40">
        <v>178</v>
      </c>
      <c r="E73" s="40">
        <v>185.8</v>
      </c>
      <c r="F73" s="40">
        <v>108.7</v>
      </c>
      <c r="G73" s="40">
        <v>215.99</v>
      </c>
      <c r="H73" s="40">
        <v>177.8</v>
      </c>
      <c r="I73" s="40">
        <v>216.05</v>
      </c>
      <c r="J73" s="40">
        <v>220.8</v>
      </c>
      <c r="K73" s="40">
        <v>277.10000000000002</v>
      </c>
      <c r="L73" s="40">
        <v>200.9</v>
      </c>
      <c r="M73" s="40">
        <v>177.56</v>
      </c>
      <c r="N73" s="40">
        <v>174.68</v>
      </c>
      <c r="O73" s="40">
        <v>120.62</v>
      </c>
      <c r="P73" s="40">
        <v>107.8</v>
      </c>
      <c r="Q73" s="40">
        <v>108.2</v>
      </c>
      <c r="R73" s="40">
        <v>121.01</v>
      </c>
      <c r="S73" s="40">
        <v>142.19999999999999</v>
      </c>
      <c r="T73" s="40">
        <v>169.86</v>
      </c>
      <c r="V73" s="41"/>
      <c r="W73" s="41"/>
      <c r="X73" s="41"/>
      <c r="Y73" s="41"/>
    </row>
    <row r="74" spans="1:28" x14ac:dyDescent="0.2">
      <c r="A74" t="s">
        <v>36</v>
      </c>
      <c r="B74" s="76" t="s">
        <v>117</v>
      </c>
      <c r="C74">
        <v>16</v>
      </c>
      <c r="D74" s="40">
        <v>136.19999999999999</v>
      </c>
      <c r="E74" s="40">
        <v>150.6</v>
      </c>
      <c r="F74" s="40">
        <v>100.5</v>
      </c>
      <c r="G74" s="40">
        <v>166.59</v>
      </c>
      <c r="H74" s="40">
        <v>158.19999999999999</v>
      </c>
      <c r="I74" s="40">
        <v>229.58</v>
      </c>
      <c r="J74" s="40">
        <v>200.1</v>
      </c>
      <c r="K74" s="40">
        <v>238.3</v>
      </c>
      <c r="L74" s="40">
        <v>214.11</v>
      </c>
      <c r="M74" s="40">
        <v>174.7</v>
      </c>
      <c r="N74" s="40">
        <v>183.95</v>
      </c>
      <c r="O74" s="40">
        <v>103.04</v>
      </c>
      <c r="P74" s="40">
        <v>92.1</v>
      </c>
      <c r="Q74" s="40">
        <v>85.4</v>
      </c>
      <c r="R74" s="40">
        <v>125.26</v>
      </c>
      <c r="S74" s="40">
        <v>135.9</v>
      </c>
      <c r="T74" s="40">
        <v>164.0513</v>
      </c>
      <c r="V74" s="41"/>
      <c r="W74" s="41"/>
      <c r="X74" s="41"/>
      <c r="Y74" s="41"/>
    </row>
    <row r="75" spans="1:28" x14ac:dyDescent="0.2">
      <c r="A75" t="s">
        <v>36</v>
      </c>
      <c r="B75" s="76" t="s">
        <v>118</v>
      </c>
      <c r="C75">
        <v>16</v>
      </c>
      <c r="D75" s="40">
        <v>128.80000000000001</v>
      </c>
      <c r="E75" s="40">
        <v>113.1</v>
      </c>
      <c r="F75" s="40">
        <v>118</v>
      </c>
      <c r="G75" s="40">
        <v>129.26</v>
      </c>
      <c r="H75" s="40">
        <v>128.1</v>
      </c>
      <c r="I75" s="40">
        <v>186.29</v>
      </c>
      <c r="J75" s="40">
        <v>198.1</v>
      </c>
      <c r="K75" s="40">
        <v>239.7</v>
      </c>
      <c r="L75" s="40">
        <v>203.26</v>
      </c>
      <c r="M75" s="40">
        <v>154.34</v>
      </c>
      <c r="N75" s="40">
        <v>163.32</v>
      </c>
      <c r="O75" s="40">
        <v>137.61000000000001</v>
      </c>
      <c r="P75" s="40">
        <v>119.4</v>
      </c>
      <c r="Q75" s="40">
        <v>110.4</v>
      </c>
      <c r="R75" s="40">
        <v>145.80000000000001</v>
      </c>
      <c r="S75" s="40">
        <v>154.19999999999999</v>
      </c>
      <c r="T75" s="40">
        <v>155.57409999999999</v>
      </c>
      <c r="V75" s="41"/>
      <c r="W75" s="41"/>
      <c r="X75" s="41"/>
      <c r="Y75" s="41"/>
    </row>
    <row r="76" spans="1:28" x14ac:dyDescent="0.2">
      <c r="A76" t="s">
        <v>36</v>
      </c>
      <c r="B76" s="76" t="s">
        <v>119</v>
      </c>
      <c r="C76">
        <v>16</v>
      </c>
      <c r="D76" s="40">
        <v>103.1</v>
      </c>
      <c r="E76" s="40">
        <v>104.8</v>
      </c>
      <c r="F76" s="40">
        <v>72.3</v>
      </c>
      <c r="G76" s="40">
        <v>114.98</v>
      </c>
      <c r="H76" s="40">
        <v>112.6</v>
      </c>
      <c r="I76" s="40">
        <v>166.7</v>
      </c>
      <c r="J76" s="40">
        <v>127.4</v>
      </c>
      <c r="K76" s="40">
        <v>149.69999999999999</v>
      </c>
      <c r="L76" s="40">
        <v>156.96</v>
      </c>
      <c r="M76" s="40">
        <v>129.22</v>
      </c>
      <c r="N76" s="40">
        <v>137.84</v>
      </c>
      <c r="O76" s="40">
        <v>86.31</v>
      </c>
      <c r="P76" s="40">
        <v>64.5</v>
      </c>
      <c r="Q76" s="40">
        <v>68.5</v>
      </c>
      <c r="R76" s="40">
        <v>96.38</v>
      </c>
      <c r="S76" s="40">
        <v>112.3</v>
      </c>
      <c r="T76" s="40">
        <v>120.33009999999999</v>
      </c>
      <c r="V76" s="41"/>
      <c r="W76" s="41"/>
      <c r="X76" s="41"/>
      <c r="Y76" s="41"/>
    </row>
    <row r="77" spans="1:28" x14ac:dyDescent="0.2">
      <c r="A77" t="s">
        <v>36</v>
      </c>
      <c r="B77" s="76" t="s">
        <v>120</v>
      </c>
      <c r="C77">
        <v>16</v>
      </c>
      <c r="D77" s="40">
        <v>219</v>
      </c>
      <c r="E77" s="40">
        <v>179.9</v>
      </c>
      <c r="F77" s="40">
        <v>135.5</v>
      </c>
      <c r="G77" s="40">
        <v>192.67</v>
      </c>
      <c r="H77" s="40">
        <v>193.1</v>
      </c>
      <c r="I77" s="40">
        <v>239.43</v>
      </c>
      <c r="J77" s="40">
        <v>240.7</v>
      </c>
      <c r="K77" s="40">
        <v>306.2</v>
      </c>
      <c r="L77" s="40">
        <v>323.32</v>
      </c>
      <c r="M77" s="40">
        <v>235.27</v>
      </c>
      <c r="N77" s="40">
        <v>242.96</v>
      </c>
      <c r="O77" s="40">
        <v>145.69999999999999</v>
      </c>
      <c r="P77" s="40">
        <v>135.6</v>
      </c>
      <c r="Q77" s="40">
        <v>143.69999999999999</v>
      </c>
      <c r="R77" s="40">
        <v>175.61</v>
      </c>
      <c r="S77" s="40">
        <v>187.7</v>
      </c>
      <c r="T77" s="40">
        <v>214.809</v>
      </c>
      <c r="V77" s="41"/>
      <c r="W77" s="41"/>
      <c r="X77" s="41"/>
      <c r="Y77" s="41"/>
    </row>
    <row r="78" spans="1:28" x14ac:dyDescent="0.2">
      <c r="A78" t="s">
        <v>36</v>
      </c>
      <c r="B78" s="76" t="s">
        <v>121</v>
      </c>
      <c r="C78">
        <v>16</v>
      </c>
      <c r="D78" s="40">
        <v>202.5</v>
      </c>
      <c r="E78" s="40">
        <v>187.9</v>
      </c>
      <c r="F78" s="40">
        <v>148.30000000000001</v>
      </c>
      <c r="G78" s="40">
        <v>210.18</v>
      </c>
      <c r="H78" s="40">
        <v>186.8</v>
      </c>
      <c r="I78" s="40">
        <v>208.1</v>
      </c>
      <c r="J78" s="40">
        <v>198.4</v>
      </c>
      <c r="K78" s="40">
        <v>251.4</v>
      </c>
      <c r="L78" s="40">
        <v>218.33</v>
      </c>
      <c r="M78" s="40">
        <v>186.56</v>
      </c>
      <c r="N78" s="40">
        <v>196.66</v>
      </c>
      <c r="O78" s="40">
        <v>161.55000000000001</v>
      </c>
      <c r="P78" s="40">
        <v>139.6</v>
      </c>
      <c r="Q78" s="40">
        <v>119.9</v>
      </c>
      <c r="R78" s="40">
        <v>148.52000000000001</v>
      </c>
      <c r="S78" s="40">
        <v>152.69999999999999</v>
      </c>
      <c r="T78" s="40">
        <v>183.25639999999999</v>
      </c>
      <c r="V78" s="41"/>
      <c r="W78" s="41"/>
      <c r="X78" s="41"/>
      <c r="Y78" s="41"/>
    </row>
    <row r="79" spans="1:28" x14ac:dyDescent="0.2">
      <c r="A79" t="s">
        <v>36</v>
      </c>
      <c r="B79" s="76" t="s">
        <v>122</v>
      </c>
      <c r="C79">
        <v>16</v>
      </c>
      <c r="D79" s="40">
        <v>183.1</v>
      </c>
      <c r="E79" s="40">
        <v>173.3</v>
      </c>
      <c r="F79" s="40">
        <v>109</v>
      </c>
      <c r="G79" s="40">
        <v>192.55</v>
      </c>
      <c r="H79" s="40">
        <v>181.7</v>
      </c>
      <c r="I79" s="40">
        <v>240.65</v>
      </c>
      <c r="J79" s="40">
        <v>197.4</v>
      </c>
      <c r="K79" s="40">
        <v>240.5</v>
      </c>
      <c r="L79" s="40">
        <v>203.7</v>
      </c>
      <c r="M79" s="40">
        <v>198.82</v>
      </c>
      <c r="N79" s="40">
        <v>196.24</v>
      </c>
      <c r="O79" s="40">
        <v>118.54</v>
      </c>
      <c r="P79" s="40">
        <v>113.1</v>
      </c>
      <c r="Q79" s="40">
        <v>117</v>
      </c>
      <c r="R79" s="40">
        <v>164.05</v>
      </c>
      <c r="S79" s="40">
        <v>156.30000000000001</v>
      </c>
      <c r="T79" s="40">
        <v>179.6283</v>
      </c>
      <c r="V79" s="41"/>
      <c r="W79" s="41"/>
      <c r="X79" s="41"/>
      <c r="Y79" s="41"/>
    </row>
    <row r="80" spans="1:28" x14ac:dyDescent="0.2">
      <c r="A80" t="s">
        <v>36</v>
      </c>
      <c r="B80" s="76" t="s">
        <v>123</v>
      </c>
      <c r="C80">
        <v>16</v>
      </c>
      <c r="D80" s="40">
        <v>216</v>
      </c>
      <c r="E80" s="40">
        <v>213.9</v>
      </c>
      <c r="F80" s="40">
        <v>151.9</v>
      </c>
      <c r="G80" s="40">
        <v>213.33</v>
      </c>
      <c r="H80" s="40">
        <v>234.4</v>
      </c>
      <c r="I80" s="40">
        <v>279.97000000000003</v>
      </c>
      <c r="J80" s="40">
        <v>239.8</v>
      </c>
      <c r="K80" s="40">
        <v>353.5</v>
      </c>
      <c r="L80" s="40">
        <v>330.7</v>
      </c>
      <c r="M80" s="40">
        <v>237.29</v>
      </c>
      <c r="N80" s="40">
        <v>267.77999999999997</v>
      </c>
      <c r="O80" s="40">
        <v>154.44</v>
      </c>
      <c r="P80" s="40">
        <v>146.19999999999999</v>
      </c>
      <c r="Q80" s="40">
        <v>156.6</v>
      </c>
      <c r="R80" s="40">
        <v>166.48</v>
      </c>
      <c r="S80" s="40">
        <v>181.7</v>
      </c>
      <c r="T80" s="40">
        <v>232.50360000000001</v>
      </c>
      <c r="V80" s="41"/>
      <c r="W80" s="41"/>
      <c r="X80" s="41"/>
      <c r="Y80" s="41"/>
    </row>
    <row r="81" spans="1:25" x14ac:dyDescent="0.2">
      <c r="A81" t="s">
        <v>36</v>
      </c>
      <c r="B81" s="76" t="s">
        <v>124</v>
      </c>
      <c r="C81">
        <v>16</v>
      </c>
      <c r="D81" s="40">
        <v>114.1</v>
      </c>
      <c r="E81" s="40">
        <v>117.8</v>
      </c>
      <c r="F81" s="40">
        <v>79</v>
      </c>
      <c r="G81" s="40">
        <v>129.43</v>
      </c>
      <c r="H81" s="40">
        <v>131.1</v>
      </c>
      <c r="I81" s="40">
        <v>176.62</v>
      </c>
      <c r="J81" s="40">
        <v>164.1</v>
      </c>
      <c r="K81" s="40">
        <v>227.1</v>
      </c>
      <c r="L81" s="40">
        <v>213.66</v>
      </c>
      <c r="M81" s="40">
        <v>157.66999999999999</v>
      </c>
      <c r="N81" s="40">
        <v>168.38</v>
      </c>
      <c r="O81" s="40">
        <v>87.87</v>
      </c>
      <c r="P81" s="40">
        <v>80.7</v>
      </c>
      <c r="Q81" s="40">
        <v>84.4</v>
      </c>
      <c r="R81" s="40">
        <v>115.16</v>
      </c>
      <c r="S81" s="40">
        <v>124.4</v>
      </c>
      <c r="T81" s="40">
        <v>144.35950000000003</v>
      </c>
      <c r="V81" s="41"/>
      <c r="W81" s="41"/>
      <c r="X81" s="41"/>
      <c r="Y81" s="41"/>
    </row>
    <row r="82" spans="1:25" x14ac:dyDescent="0.2">
      <c r="A82" t="s">
        <v>36</v>
      </c>
      <c r="B82" s="76" t="s">
        <v>125</v>
      </c>
      <c r="C82">
        <v>16</v>
      </c>
      <c r="D82" s="40">
        <v>122.9</v>
      </c>
      <c r="E82" s="40">
        <v>116.9</v>
      </c>
      <c r="F82" s="40">
        <v>112.9</v>
      </c>
      <c r="G82" s="40">
        <v>157.37</v>
      </c>
      <c r="H82" s="40">
        <v>129.4</v>
      </c>
      <c r="I82" s="40">
        <v>190.14</v>
      </c>
      <c r="J82" s="40">
        <v>190.6</v>
      </c>
      <c r="K82" s="40">
        <v>311.3</v>
      </c>
      <c r="L82" s="40">
        <v>196.55</v>
      </c>
      <c r="M82" s="40">
        <v>173.73</v>
      </c>
      <c r="N82" s="40">
        <v>190.92</v>
      </c>
      <c r="O82" s="40">
        <v>123.34</v>
      </c>
      <c r="P82" s="40">
        <v>103.3</v>
      </c>
      <c r="Q82" s="40">
        <v>95.2</v>
      </c>
      <c r="R82" s="40">
        <v>134.72999999999999</v>
      </c>
      <c r="S82" s="40">
        <v>137</v>
      </c>
      <c r="T82" s="40">
        <v>158.9751</v>
      </c>
      <c r="V82" s="41"/>
      <c r="W82" s="41"/>
      <c r="X82" s="41"/>
      <c r="Y82" s="41"/>
    </row>
    <row r="83" spans="1:25" x14ac:dyDescent="0.2">
      <c r="A83" t="s">
        <v>36</v>
      </c>
      <c r="B83" s="76" t="s">
        <v>126</v>
      </c>
      <c r="C83">
        <v>16</v>
      </c>
      <c r="D83" s="40">
        <v>225.8</v>
      </c>
      <c r="E83" s="40">
        <v>265.89999999999998</v>
      </c>
      <c r="F83" s="40">
        <v>150.19999999999999</v>
      </c>
      <c r="G83" s="40">
        <v>219.1</v>
      </c>
      <c r="H83" s="40">
        <v>258.5</v>
      </c>
      <c r="I83" s="40">
        <v>282.3</v>
      </c>
      <c r="J83" s="40">
        <v>224.1</v>
      </c>
      <c r="K83" s="40">
        <v>288.8</v>
      </c>
      <c r="L83" s="40">
        <v>184.13</v>
      </c>
      <c r="M83" s="40">
        <v>231.39</v>
      </c>
      <c r="N83" s="40">
        <v>171.26</v>
      </c>
      <c r="O83" s="40">
        <v>171.99</v>
      </c>
      <c r="P83" s="40">
        <v>149.9</v>
      </c>
      <c r="Q83" s="40">
        <v>157.5</v>
      </c>
      <c r="R83" s="40">
        <v>154.66999999999999</v>
      </c>
      <c r="S83" s="40">
        <v>177.1</v>
      </c>
      <c r="T83" s="40">
        <v>201.2038</v>
      </c>
      <c r="V83" s="41"/>
      <c r="W83" s="41"/>
      <c r="X83" s="41"/>
      <c r="Y83" s="41"/>
    </row>
    <row r="84" spans="1:25" x14ac:dyDescent="0.2">
      <c r="A84" t="s">
        <v>36</v>
      </c>
      <c r="B84" s="76" t="s">
        <v>127</v>
      </c>
      <c r="C84">
        <v>16</v>
      </c>
      <c r="D84" s="40">
        <v>245.8</v>
      </c>
      <c r="E84" s="40">
        <v>260.89999999999998</v>
      </c>
      <c r="F84" s="40">
        <v>166.8</v>
      </c>
      <c r="G84" s="40">
        <v>259.24</v>
      </c>
      <c r="H84" s="40">
        <v>259.89999999999998</v>
      </c>
      <c r="I84" s="40">
        <v>287.18</v>
      </c>
      <c r="J84" s="40">
        <v>222.7</v>
      </c>
      <c r="K84" s="40">
        <v>303.39999999999998</v>
      </c>
      <c r="L84" s="40">
        <v>280.82</v>
      </c>
      <c r="M84" s="40">
        <v>237.71</v>
      </c>
      <c r="N84" s="40">
        <v>254.99</v>
      </c>
      <c r="O84" s="40">
        <v>164.88</v>
      </c>
      <c r="P84" s="40">
        <v>149.69999999999999</v>
      </c>
      <c r="Q84" s="40">
        <v>144.9</v>
      </c>
      <c r="R84" s="40">
        <v>159.18</v>
      </c>
      <c r="S84" s="40">
        <v>189.7</v>
      </c>
      <c r="T84" s="40">
        <v>230.2321</v>
      </c>
      <c r="V84" s="41"/>
      <c r="W84" s="41"/>
      <c r="X84" s="41"/>
      <c r="Y84" s="41"/>
    </row>
    <row r="85" spans="1:25" x14ac:dyDescent="0.2">
      <c r="A85" t="s">
        <v>36</v>
      </c>
      <c r="B85" s="76" t="s">
        <v>128</v>
      </c>
      <c r="C85">
        <v>16</v>
      </c>
      <c r="D85" s="40">
        <v>85.1</v>
      </c>
      <c r="E85" s="40">
        <v>94.3</v>
      </c>
      <c r="F85" s="40">
        <v>64.2</v>
      </c>
      <c r="G85" s="40">
        <v>89.52</v>
      </c>
      <c r="H85" s="40">
        <v>111.3</v>
      </c>
      <c r="I85" s="40">
        <v>161.16</v>
      </c>
      <c r="J85" s="40">
        <v>133.6</v>
      </c>
      <c r="K85" s="40">
        <v>141.19999999999999</v>
      </c>
      <c r="L85" s="40">
        <v>160.07</v>
      </c>
      <c r="M85" s="40">
        <v>135.77000000000001</v>
      </c>
      <c r="N85" s="40">
        <v>147.41999999999999</v>
      </c>
      <c r="O85" s="40">
        <v>75.05</v>
      </c>
      <c r="P85" s="40">
        <v>67.099999999999994</v>
      </c>
      <c r="Q85" s="40">
        <v>76.099999999999994</v>
      </c>
      <c r="R85" s="40">
        <v>97.11</v>
      </c>
      <c r="S85" s="40">
        <v>99.6</v>
      </c>
      <c r="T85" s="40">
        <v>120.7649</v>
      </c>
      <c r="U85" s="39"/>
      <c r="V85" s="41"/>
      <c r="W85" s="41"/>
      <c r="X85" s="41"/>
      <c r="Y85" s="41"/>
    </row>
    <row r="86" spans="1:25" x14ac:dyDescent="0.2">
      <c r="A86" t="s">
        <v>36</v>
      </c>
      <c r="B86" s="76" t="s">
        <v>129</v>
      </c>
      <c r="C86">
        <v>16</v>
      </c>
      <c r="D86" s="40">
        <v>76.099999999999994</v>
      </c>
      <c r="E86" s="40">
        <v>72.8</v>
      </c>
      <c r="F86" s="40">
        <v>52.9</v>
      </c>
      <c r="G86" s="40">
        <v>74.13</v>
      </c>
      <c r="H86" s="40">
        <v>73.099999999999994</v>
      </c>
      <c r="I86" s="40">
        <v>87.3</v>
      </c>
      <c r="J86" s="40">
        <v>71.5</v>
      </c>
      <c r="K86" s="40">
        <v>88.4</v>
      </c>
      <c r="L86" s="40">
        <v>76.94</v>
      </c>
      <c r="M86" s="40">
        <v>67.319999999999993</v>
      </c>
      <c r="N86" s="40">
        <v>75.23</v>
      </c>
      <c r="O86" s="40">
        <v>52.94</v>
      </c>
      <c r="P86" s="40">
        <v>53.4</v>
      </c>
      <c r="Q86" s="40">
        <v>47.8</v>
      </c>
      <c r="R86" s="40">
        <v>79.319999999999993</v>
      </c>
      <c r="S86" s="40">
        <v>67.2</v>
      </c>
      <c r="T86" s="40">
        <v>70.672399999999996</v>
      </c>
      <c r="U86" s="39"/>
      <c r="V86" s="41"/>
      <c r="W86" s="41"/>
      <c r="X86" s="41"/>
      <c r="Y86" s="41"/>
    </row>
    <row r="87" spans="1:25" x14ac:dyDescent="0.2">
      <c r="A87" t="s">
        <v>36</v>
      </c>
      <c r="B87" s="76" t="s">
        <v>130</v>
      </c>
      <c r="C87">
        <v>16</v>
      </c>
      <c r="D87" s="40">
        <v>143.5</v>
      </c>
      <c r="E87" s="40">
        <v>161.4</v>
      </c>
      <c r="F87" s="40">
        <v>113.4</v>
      </c>
      <c r="G87" s="40">
        <v>180.34</v>
      </c>
      <c r="H87" s="40">
        <v>167.5</v>
      </c>
      <c r="I87" s="40">
        <v>224.07</v>
      </c>
      <c r="J87" s="40">
        <v>210</v>
      </c>
      <c r="K87" s="40">
        <v>240</v>
      </c>
      <c r="L87" s="40">
        <v>202.59</v>
      </c>
      <c r="M87" s="40">
        <v>207.25</v>
      </c>
      <c r="N87" s="40">
        <v>192.63</v>
      </c>
      <c r="O87" s="40">
        <v>116.89</v>
      </c>
      <c r="P87" s="40">
        <v>112.3</v>
      </c>
      <c r="Q87" s="40">
        <v>113</v>
      </c>
      <c r="R87" s="40">
        <v>167</v>
      </c>
      <c r="S87" s="40">
        <v>170.5</v>
      </c>
      <c r="T87" s="40">
        <v>176.2492</v>
      </c>
      <c r="U87" s="39"/>
      <c r="V87" s="41"/>
      <c r="W87" s="41"/>
      <c r="X87" s="41"/>
      <c r="Y87" s="41"/>
    </row>
    <row r="88" spans="1:25" x14ac:dyDescent="0.2">
      <c r="A88" t="s">
        <v>36</v>
      </c>
      <c r="B88" s="76" t="s">
        <v>131</v>
      </c>
      <c r="C88">
        <v>16</v>
      </c>
      <c r="D88" s="40">
        <v>303.8</v>
      </c>
      <c r="E88" s="40">
        <v>257.60000000000002</v>
      </c>
      <c r="F88" s="40">
        <v>180.5</v>
      </c>
      <c r="G88" s="40">
        <v>285.83</v>
      </c>
      <c r="H88" s="40">
        <v>265.10000000000002</v>
      </c>
      <c r="I88" s="40">
        <v>344.44</v>
      </c>
      <c r="J88" s="40">
        <v>281.7</v>
      </c>
      <c r="K88" s="40">
        <v>398.5</v>
      </c>
      <c r="L88" s="40">
        <v>297.12</v>
      </c>
      <c r="M88" s="40">
        <v>275.02</v>
      </c>
      <c r="N88" s="40">
        <v>247.19</v>
      </c>
      <c r="O88" s="40">
        <v>188.4</v>
      </c>
      <c r="P88" s="40">
        <v>164.9</v>
      </c>
      <c r="Q88" s="40">
        <v>167.4</v>
      </c>
      <c r="R88" s="40">
        <v>181.66</v>
      </c>
      <c r="S88" s="40">
        <v>224.3</v>
      </c>
      <c r="T88" s="40">
        <v>250.75740000000002</v>
      </c>
      <c r="U88" s="39"/>
      <c r="V88" s="41"/>
      <c r="W88" s="41"/>
      <c r="X88" s="41"/>
      <c r="Y88" s="41"/>
    </row>
    <row r="89" spans="1:25" x14ac:dyDescent="0.2">
      <c r="A89" t="s">
        <v>36</v>
      </c>
      <c r="B89" s="76" t="s">
        <v>132</v>
      </c>
      <c r="C89">
        <v>16</v>
      </c>
      <c r="D89" s="40">
        <v>249.9</v>
      </c>
      <c r="E89" s="40">
        <v>220.6</v>
      </c>
      <c r="F89" s="40">
        <v>194.6</v>
      </c>
      <c r="G89" s="40">
        <v>274.22000000000003</v>
      </c>
      <c r="H89" s="40">
        <v>234.2</v>
      </c>
      <c r="I89" s="40">
        <v>313.13</v>
      </c>
      <c r="J89" s="40">
        <v>232.6</v>
      </c>
      <c r="K89" s="40">
        <v>285.8</v>
      </c>
      <c r="L89" s="40">
        <v>264.13</v>
      </c>
      <c r="M89" s="40">
        <v>258.72000000000003</v>
      </c>
      <c r="N89" s="40">
        <v>263.17</v>
      </c>
      <c r="O89" s="40">
        <v>188.07</v>
      </c>
      <c r="P89" s="40">
        <v>182.4</v>
      </c>
      <c r="Q89" s="40">
        <v>155.80000000000001</v>
      </c>
      <c r="R89" s="40">
        <v>207.8</v>
      </c>
      <c r="S89" s="40">
        <v>206.2</v>
      </c>
      <c r="T89" s="40">
        <v>239.6773</v>
      </c>
      <c r="U89" s="39"/>
      <c r="V89" s="41"/>
      <c r="W89" s="41"/>
      <c r="X89" s="41"/>
      <c r="Y89" s="41"/>
    </row>
    <row r="90" spans="1:25" x14ac:dyDescent="0.2">
      <c r="A90" t="s">
        <v>36</v>
      </c>
      <c r="B90" s="76" t="s">
        <v>133</v>
      </c>
      <c r="C90">
        <v>16</v>
      </c>
      <c r="D90" s="40">
        <v>187.1</v>
      </c>
      <c r="E90" s="40">
        <v>166</v>
      </c>
      <c r="F90" s="40">
        <v>137.1</v>
      </c>
      <c r="G90" s="40">
        <v>182.95</v>
      </c>
      <c r="H90" s="40">
        <v>184.5</v>
      </c>
      <c r="I90" s="40">
        <v>259.91000000000003</v>
      </c>
      <c r="J90" s="40">
        <v>243.9</v>
      </c>
      <c r="K90" s="40">
        <v>334</v>
      </c>
      <c r="L90" s="40">
        <v>279.86</v>
      </c>
      <c r="M90" s="40">
        <v>251.25</v>
      </c>
      <c r="N90" s="40">
        <v>249.71</v>
      </c>
      <c r="O90" s="40">
        <v>147.84</v>
      </c>
      <c r="P90" s="40">
        <v>133.80000000000001</v>
      </c>
      <c r="Q90" s="40">
        <v>138.1</v>
      </c>
      <c r="R90" s="40">
        <v>218.19</v>
      </c>
      <c r="S90" s="40">
        <v>218.1</v>
      </c>
      <c r="T90" s="40">
        <v>216.60110000000003</v>
      </c>
      <c r="U90" s="39"/>
      <c r="V90" s="41"/>
      <c r="W90" s="41"/>
      <c r="X90" s="41"/>
      <c r="Y90" s="41"/>
    </row>
    <row r="91" spans="1:25" x14ac:dyDescent="0.2">
      <c r="A91" t="s">
        <v>36</v>
      </c>
      <c r="B91" s="76" t="s">
        <v>134</v>
      </c>
      <c r="C91">
        <v>16</v>
      </c>
      <c r="D91" s="40">
        <v>150.6</v>
      </c>
      <c r="E91" s="40">
        <v>139.19999999999999</v>
      </c>
      <c r="F91" s="40">
        <v>106</v>
      </c>
      <c r="G91" s="40">
        <v>139.66</v>
      </c>
      <c r="H91" s="40">
        <v>133.1</v>
      </c>
      <c r="I91" s="40">
        <v>149.54</v>
      </c>
      <c r="J91" s="40">
        <v>165.8</v>
      </c>
      <c r="K91" s="40">
        <v>221.3</v>
      </c>
      <c r="L91" s="40">
        <v>175.98</v>
      </c>
      <c r="M91" s="40">
        <v>134.55000000000001</v>
      </c>
      <c r="N91" s="40">
        <v>137.71</v>
      </c>
      <c r="O91" s="40">
        <v>105.4</v>
      </c>
      <c r="P91" s="40">
        <v>104.5</v>
      </c>
      <c r="Q91" s="40">
        <v>109.4</v>
      </c>
      <c r="R91" s="40">
        <v>127.53</v>
      </c>
      <c r="S91" s="40">
        <v>121.1</v>
      </c>
      <c r="T91" s="40">
        <v>136.50579999999999</v>
      </c>
      <c r="U91" s="39"/>
      <c r="V91" s="41"/>
      <c r="W91" s="41"/>
      <c r="X91" s="41"/>
      <c r="Y91" s="41"/>
    </row>
    <row r="92" spans="1:25" x14ac:dyDescent="0.2">
      <c r="A92" t="s">
        <v>36</v>
      </c>
      <c r="B92" s="76" t="s">
        <v>135</v>
      </c>
      <c r="C92">
        <v>16</v>
      </c>
      <c r="D92" s="40">
        <v>118.2</v>
      </c>
      <c r="E92" s="40">
        <v>122.2</v>
      </c>
      <c r="F92" s="40">
        <v>122.2</v>
      </c>
      <c r="G92" s="40">
        <v>117.86</v>
      </c>
      <c r="H92" s="40">
        <v>153</v>
      </c>
      <c r="I92" s="40">
        <v>225.72</v>
      </c>
      <c r="J92" s="40">
        <v>238.5</v>
      </c>
      <c r="K92" s="40">
        <v>326.8</v>
      </c>
      <c r="L92" s="40">
        <v>327.32</v>
      </c>
      <c r="M92" s="40">
        <v>212.12</v>
      </c>
      <c r="N92" s="40">
        <v>259.55</v>
      </c>
      <c r="O92" s="40">
        <v>82.63</v>
      </c>
      <c r="P92" s="40">
        <v>110.8</v>
      </c>
      <c r="Q92" s="40">
        <v>147.5</v>
      </c>
      <c r="R92" s="40">
        <v>151.16999999999999</v>
      </c>
      <c r="S92" s="40">
        <v>182.5</v>
      </c>
      <c r="T92" s="40">
        <v>199.61489999999998</v>
      </c>
      <c r="U92" s="39"/>
      <c r="V92" s="41"/>
      <c r="W92" s="41"/>
      <c r="X92" s="41"/>
      <c r="Y92" s="41"/>
    </row>
    <row r="93" spans="1:25" x14ac:dyDescent="0.2">
      <c r="A93" t="s">
        <v>36</v>
      </c>
      <c r="B93" s="76" t="s">
        <v>136</v>
      </c>
      <c r="C93">
        <v>16</v>
      </c>
      <c r="D93" s="40">
        <v>97.1</v>
      </c>
      <c r="E93" s="40">
        <v>94.5</v>
      </c>
      <c r="F93" s="40">
        <v>77.2</v>
      </c>
      <c r="G93" s="40">
        <v>111.42</v>
      </c>
      <c r="H93" s="40">
        <v>108.6</v>
      </c>
      <c r="I93" s="40">
        <v>153.65</v>
      </c>
      <c r="J93" s="40">
        <v>137.4</v>
      </c>
      <c r="K93" s="40">
        <v>175.6</v>
      </c>
      <c r="L93" s="40">
        <v>112.9</v>
      </c>
      <c r="M93" s="40">
        <v>135.68</v>
      </c>
      <c r="N93" s="40">
        <v>125.2</v>
      </c>
      <c r="O93" s="40">
        <v>94.42</v>
      </c>
      <c r="P93" s="40">
        <v>82.9</v>
      </c>
      <c r="Q93" s="40">
        <v>77.2</v>
      </c>
      <c r="R93" s="40">
        <v>125.46</v>
      </c>
      <c r="S93" s="40">
        <v>112.8</v>
      </c>
      <c r="T93" s="40">
        <v>116.6258</v>
      </c>
      <c r="U93" s="39"/>
      <c r="V93" s="41"/>
      <c r="W93" s="41"/>
      <c r="X93" s="41"/>
      <c r="Y93" s="41"/>
    </row>
    <row r="94" spans="1:25" x14ac:dyDescent="0.2">
      <c r="A94" t="s">
        <v>36</v>
      </c>
      <c r="B94" s="76" t="s">
        <v>137</v>
      </c>
      <c r="C94">
        <v>16</v>
      </c>
      <c r="D94" s="40">
        <v>76.3</v>
      </c>
      <c r="E94" s="40">
        <v>78.3</v>
      </c>
      <c r="F94" s="40">
        <v>68.2</v>
      </c>
      <c r="G94" s="40">
        <v>69.510000000000005</v>
      </c>
      <c r="H94" s="40">
        <v>78.099999999999994</v>
      </c>
      <c r="I94" s="40">
        <v>74.900000000000006</v>
      </c>
      <c r="J94" s="40">
        <v>67.900000000000006</v>
      </c>
      <c r="K94" s="40">
        <v>95.6</v>
      </c>
      <c r="L94" s="40">
        <v>65.64</v>
      </c>
      <c r="M94" s="40">
        <v>51.67</v>
      </c>
      <c r="N94" s="40">
        <v>68.69</v>
      </c>
      <c r="O94" s="40">
        <v>60.57</v>
      </c>
      <c r="P94" s="40">
        <v>70.3</v>
      </c>
      <c r="Q94" s="40">
        <v>58.6</v>
      </c>
      <c r="R94" s="40">
        <v>94.54</v>
      </c>
      <c r="S94" s="40">
        <v>48.4</v>
      </c>
      <c r="T94" s="40">
        <v>69.1173</v>
      </c>
      <c r="U94" s="39"/>
      <c r="V94" s="41"/>
      <c r="W94" s="41"/>
      <c r="X94" s="41"/>
      <c r="Y94" s="41"/>
    </row>
    <row r="95" spans="1:25" x14ac:dyDescent="0.2">
      <c r="A95" t="s">
        <v>36</v>
      </c>
      <c r="B95" s="76" t="s">
        <v>138</v>
      </c>
      <c r="C95">
        <v>16</v>
      </c>
      <c r="D95" s="40">
        <v>77</v>
      </c>
      <c r="E95" s="40">
        <v>91.8</v>
      </c>
      <c r="F95" s="40">
        <v>67</v>
      </c>
      <c r="G95" s="40">
        <v>106.61</v>
      </c>
      <c r="H95" s="40">
        <v>90.1</v>
      </c>
      <c r="I95" s="40">
        <v>133.99</v>
      </c>
      <c r="J95" s="40">
        <v>99.8</v>
      </c>
      <c r="K95" s="40">
        <v>124.7</v>
      </c>
      <c r="L95" s="40">
        <v>128.76</v>
      </c>
      <c r="M95" s="40">
        <v>93.56</v>
      </c>
      <c r="N95" s="40">
        <v>111.31</v>
      </c>
      <c r="O95" s="40">
        <v>73.39</v>
      </c>
      <c r="P95" s="40">
        <v>61</v>
      </c>
      <c r="Q95" s="40">
        <v>61.6</v>
      </c>
      <c r="R95" s="40">
        <v>82.19</v>
      </c>
      <c r="S95" s="40">
        <v>87.6</v>
      </c>
      <c r="T95" s="40">
        <v>98.510499999999993</v>
      </c>
      <c r="U95" s="39"/>
      <c r="V95" s="41"/>
      <c r="W95" s="41"/>
      <c r="X95" s="41"/>
      <c r="Y95" s="41"/>
    </row>
    <row r="96" spans="1:25" x14ac:dyDescent="0.2">
      <c r="A96" t="s">
        <v>36</v>
      </c>
      <c r="B96" s="76" t="s">
        <v>139</v>
      </c>
      <c r="C96">
        <v>16</v>
      </c>
      <c r="D96" s="40">
        <v>197.5</v>
      </c>
      <c r="E96" s="40">
        <v>164</v>
      </c>
      <c r="F96" s="40">
        <v>152.5</v>
      </c>
      <c r="G96" s="40">
        <v>192.22</v>
      </c>
      <c r="H96" s="40">
        <v>175.4</v>
      </c>
      <c r="I96" s="40">
        <v>219.54</v>
      </c>
      <c r="J96" s="40">
        <v>167.1</v>
      </c>
      <c r="K96" s="40">
        <v>209.3</v>
      </c>
      <c r="L96" s="40">
        <v>200.2</v>
      </c>
      <c r="M96" s="40">
        <v>171.22</v>
      </c>
      <c r="N96" s="40">
        <v>201.32</v>
      </c>
      <c r="O96" s="40">
        <v>141.26</v>
      </c>
      <c r="P96" s="40">
        <v>129.9</v>
      </c>
      <c r="Q96" s="40">
        <v>112.2</v>
      </c>
      <c r="R96" s="40">
        <v>147.72999999999999</v>
      </c>
      <c r="S96" s="40">
        <v>147.19999999999999</v>
      </c>
      <c r="T96" s="40">
        <v>175.33089999999999</v>
      </c>
      <c r="U96" s="39"/>
      <c r="V96" s="41"/>
      <c r="W96" s="41"/>
      <c r="X96" s="41"/>
      <c r="Y96" s="41"/>
    </row>
    <row r="97" spans="1:25" x14ac:dyDescent="0.2">
      <c r="A97" t="s">
        <v>36</v>
      </c>
      <c r="B97" s="76" t="s">
        <v>140</v>
      </c>
      <c r="C97">
        <v>16</v>
      </c>
      <c r="D97" s="40">
        <v>224.2</v>
      </c>
      <c r="E97" s="40">
        <v>185.1</v>
      </c>
      <c r="F97" s="40">
        <v>187.1</v>
      </c>
      <c r="G97" s="40">
        <v>234.62</v>
      </c>
      <c r="H97" s="40">
        <v>208.9</v>
      </c>
      <c r="I97" s="40">
        <v>258.27999999999997</v>
      </c>
      <c r="J97" s="40">
        <v>206</v>
      </c>
      <c r="K97" s="40">
        <v>236.2</v>
      </c>
      <c r="L97" s="40">
        <v>231.75</v>
      </c>
      <c r="M97" s="40">
        <v>220.76</v>
      </c>
      <c r="N97" s="40">
        <v>238.82</v>
      </c>
      <c r="O97" s="40">
        <v>162.22999999999999</v>
      </c>
      <c r="P97" s="40">
        <v>166.5</v>
      </c>
      <c r="Q97" s="40">
        <v>134.1</v>
      </c>
      <c r="R97" s="40">
        <v>219.28</v>
      </c>
      <c r="S97" s="40">
        <v>189.5</v>
      </c>
      <c r="T97" s="40">
        <v>212.66310000000001</v>
      </c>
      <c r="U97" s="39"/>
      <c r="V97" s="41"/>
      <c r="W97" s="41"/>
      <c r="X97" s="41"/>
      <c r="Y97" s="41"/>
    </row>
    <row r="98" spans="1:25" x14ac:dyDescent="0.2">
      <c r="A98" t="s">
        <v>36</v>
      </c>
      <c r="B98" s="76" t="s">
        <v>141</v>
      </c>
      <c r="C98">
        <v>16</v>
      </c>
      <c r="D98" s="40">
        <v>204.2</v>
      </c>
      <c r="E98" s="40">
        <v>170.4</v>
      </c>
      <c r="F98" s="40">
        <v>151.69999999999999</v>
      </c>
      <c r="G98" s="40">
        <v>199.08</v>
      </c>
      <c r="H98" s="40">
        <v>197.8</v>
      </c>
      <c r="I98" s="40">
        <v>213.73</v>
      </c>
      <c r="J98" s="40">
        <v>133.30000000000001</v>
      </c>
      <c r="K98" s="40">
        <v>147.4</v>
      </c>
      <c r="L98" s="40">
        <v>144.13</v>
      </c>
      <c r="M98" s="40">
        <v>158.51</v>
      </c>
      <c r="N98" s="40">
        <v>155.05000000000001</v>
      </c>
      <c r="O98" s="40">
        <v>158.65</v>
      </c>
      <c r="P98" s="40">
        <v>154.80000000000001</v>
      </c>
      <c r="Q98" s="40">
        <v>133.80000000000001</v>
      </c>
      <c r="R98" s="40">
        <v>177.51</v>
      </c>
      <c r="S98" s="40">
        <v>161.5</v>
      </c>
      <c r="T98" s="40">
        <v>166.6704</v>
      </c>
      <c r="U98" s="39"/>
      <c r="V98" s="41"/>
      <c r="W98" s="41"/>
      <c r="X98" s="41"/>
      <c r="Y98" s="41"/>
    </row>
    <row r="99" spans="1:25" x14ac:dyDescent="0.2">
      <c r="A99" t="s">
        <v>36</v>
      </c>
      <c r="B99" s="76" t="s">
        <v>142</v>
      </c>
      <c r="C99">
        <v>16</v>
      </c>
      <c r="D99" s="40">
        <v>174.7</v>
      </c>
      <c r="E99" s="40">
        <v>159.30000000000001</v>
      </c>
      <c r="F99" s="40">
        <v>100.9</v>
      </c>
      <c r="G99" s="40">
        <v>188.1</v>
      </c>
      <c r="H99" s="40">
        <v>158</v>
      </c>
      <c r="I99" s="40">
        <v>198.9</v>
      </c>
      <c r="J99" s="40">
        <v>249.6</v>
      </c>
      <c r="K99" s="40">
        <v>376.5</v>
      </c>
      <c r="L99" s="40">
        <v>299.92</v>
      </c>
      <c r="M99" s="40">
        <v>210.58</v>
      </c>
      <c r="N99" s="40">
        <v>225.13</v>
      </c>
      <c r="O99" s="40">
        <v>131.07</v>
      </c>
      <c r="P99" s="40">
        <v>99.3</v>
      </c>
      <c r="Q99" s="40">
        <v>93.5</v>
      </c>
      <c r="R99" s="40">
        <v>109.03</v>
      </c>
      <c r="S99" s="40">
        <v>144</v>
      </c>
      <c r="T99" s="40">
        <v>187.28640000000001</v>
      </c>
      <c r="U99" s="39"/>
      <c r="V99" s="41"/>
      <c r="W99" s="41"/>
      <c r="X99" s="41"/>
      <c r="Y99" s="41"/>
    </row>
    <row r="100" spans="1:25" x14ac:dyDescent="0.2">
      <c r="A100" t="s">
        <v>36</v>
      </c>
      <c r="B100" s="76" t="s">
        <v>143</v>
      </c>
      <c r="C100">
        <v>16</v>
      </c>
      <c r="D100" s="40">
        <v>123.9</v>
      </c>
      <c r="E100" s="40">
        <v>129.19999999999999</v>
      </c>
      <c r="F100" s="40">
        <v>89.3</v>
      </c>
      <c r="G100" s="40">
        <v>146.32</v>
      </c>
      <c r="H100" s="40">
        <v>127.1</v>
      </c>
      <c r="I100" s="40">
        <v>151.59</v>
      </c>
      <c r="J100" s="40">
        <v>177.7</v>
      </c>
      <c r="K100" s="40">
        <v>236.9</v>
      </c>
      <c r="L100" s="40">
        <v>209.57</v>
      </c>
      <c r="M100" s="40">
        <v>138.32</v>
      </c>
      <c r="N100" s="40">
        <v>166.72</v>
      </c>
      <c r="O100" s="40">
        <v>108.57</v>
      </c>
      <c r="P100" s="40">
        <v>85.5</v>
      </c>
      <c r="Q100" s="40">
        <v>79.099999999999994</v>
      </c>
      <c r="R100" s="40">
        <v>81.94</v>
      </c>
      <c r="S100" s="40">
        <v>106.3</v>
      </c>
      <c r="T100" s="40">
        <v>140.1405</v>
      </c>
      <c r="U100" s="39"/>
      <c r="V100" s="41"/>
      <c r="W100" s="41"/>
      <c r="X100" s="41"/>
      <c r="Y100" s="41"/>
    </row>
    <row r="101" spans="1:25" x14ac:dyDescent="0.2">
      <c r="A101" t="s">
        <v>36</v>
      </c>
      <c r="B101" s="76" t="s">
        <v>144</v>
      </c>
      <c r="C101">
        <v>16</v>
      </c>
      <c r="D101" s="40">
        <v>178.6</v>
      </c>
      <c r="E101" s="40">
        <v>162.1</v>
      </c>
      <c r="F101" s="40">
        <v>161.19999999999999</v>
      </c>
      <c r="G101" s="40">
        <v>179.72</v>
      </c>
      <c r="H101" s="40">
        <v>182.4</v>
      </c>
      <c r="I101" s="40">
        <v>229.89</v>
      </c>
      <c r="J101" s="40">
        <v>240.7</v>
      </c>
      <c r="K101" s="40">
        <v>352.6</v>
      </c>
      <c r="L101" s="40">
        <v>274.45999999999998</v>
      </c>
      <c r="M101" s="40">
        <v>213.95</v>
      </c>
      <c r="N101" s="40">
        <v>197.13</v>
      </c>
      <c r="O101" s="40">
        <v>138.44</v>
      </c>
      <c r="P101" s="40">
        <v>148.6</v>
      </c>
      <c r="Q101" s="40">
        <v>145.4</v>
      </c>
      <c r="R101" s="40">
        <v>156.22999999999999</v>
      </c>
      <c r="S101" s="40">
        <v>176.8</v>
      </c>
      <c r="T101" s="40">
        <v>196.0369</v>
      </c>
      <c r="U101" s="39"/>
      <c r="V101" s="41"/>
      <c r="W101" s="41"/>
      <c r="X101" s="41"/>
      <c r="Y101" s="41"/>
    </row>
    <row r="102" spans="1:25" x14ac:dyDescent="0.2">
      <c r="A102" t="s">
        <v>36</v>
      </c>
      <c r="B102" s="76" t="s">
        <v>145</v>
      </c>
      <c r="C102">
        <v>16</v>
      </c>
      <c r="D102" s="40">
        <v>208.3</v>
      </c>
      <c r="E102" s="40">
        <v>199.2</v>
      </c>
      <c r="F102" s="40">
        <v>130.30000000000001</v>
      </c>
      <c r="G102" s="40">
        <v>215.37</v>
      </c>
      <c r="H102" s="40">
        <v>198.4</v>
      </c>
      <c r="I102" s="40">
        <v>254.58</v>
      </c>
      <c r="J102" s="40">
        <v>256.7</v>
      </c>
      <c r="K102" s="40">
        <v>339.6</v>
      </c>
      <c r="L102" s="40">
        <v>260.02999999999997</v>
      </c>
      <c r="M102" s="40">
        <v>243.1</v>
      </c>
      <c r="N102" s="40">
        <v>221.82</v>
      </c>
      <c r="O102" s="40">
        <v>146.56</v>
      </c>
      <c r="P102" s="40">
        <v>137</v>
      </c>
      <c r="Q102" s="40">
        <v>129.69999999999999</v>
      </c>
      <c r="R102" s="40">
        <v>167.68</v>
      </c>
      <c r="S102" s="40">
        <v>180.3</v>
      </c>
      <c r="T102" s="40">
        <v>207.4829</v>
      </c>
      <c r="U102" s="39"/>
      <c r="V102" s="41"/>
      <c r="W102" s="41"/>
      <c r="X102" s="41"/>
      <c r="Y102" s="41"/>
    </row>
    <row r="103" spans="1:25" x14ac:dyDescent="0.2">
      <c r="A103" t="s">
        <v>36</v>
      </c>
      <c r="B103" s="76" t="s">
        <v>146</v>
      </c>
      <c r="C103">
        <v>16</v>
      </c>
      <c r="D103" s="40">
        <v>198.2</v>
      </c>
      <c r="E103" s="40">
        <v>180.2</v>
      </c>
      <c r="F103" s="40">
        <v>124.7</v>
      </c>
      <c r="G103" s="40">
        <v>201.39</v>
      </c>
      <c r="H103" s="40">
        <v>200.2</v>
      </c>
      <c r="I103" s="40">
        <v>256.02</v>
      </c>
      <c r="J103" s="40">
        <v>211</v>
      </c>
      <c r="K103" s="40">
        <v>257.39999999999998</v>
      </c>
      <c r="L103" s="40">
        <v>235.25</v>
      </c>
      <c r="M103" s="40">
        <v>194.46</v>
      </c>
      <c r="N103" s="40">
        <v>212.99</v>
      </c>
      <c r="O103" s="40">
        <v>130.63</v>
      </c>
      <c r="P103" s="40">
        <v>115.5</v>
      </c>
      <c r="Q103" s="40">
        <v>120.2</v>
      </c>
      <c r="R103" s="40">
        <v>151.53</v>
      </c>
      <c r="S103" s="40">
        <v>155.9</v>
      </c>
      <c r="T103" s="40">
        <v>191.6634</v>
      </c>
      <c r="U103" s="39"/>
      <c r="V103" s="41"/>
      <c r="W103" s="41"/>
      <c r="X103" s="41"/>
      <c r="Y103" s="41"/>
    </row>
    <row r="104" spans="1:25" x14ac:dyDescent="0.2">
      <c r="A104" t="s">
        <v>36</v>
      </c>
      <c r="B104" s="76" t="s">
        <v>147</v>
      </c>
      <c r="C104">
        <v>16</v>
      </c>
      <c r="D104" s="40">
        <v>131.30000000000001</v>
      </c>
      <c r="E104" s="40">
        <v>117.9</v>
      </c>
      <c r="F104" s="40">
        <v>120.2</v>
      </c>
      <c r="G104" s="40">
        <v>127.52</v>
      </c>
      <c r="H104" s="40">
        <v>143.1</v>
      </c>
      <c r="I104" s="40">
        <v>199.31</v>
      </c>
      <c r="J104" s="40">
        <v>243.9</v>
      </c>
      <c r="K104" s="40">
        <v>293.2</v>
      </c>
      <c r="L104" s="40">
        <v>320.14</v>
      </c>
      <c r="M104" s="40">
        <v>203.3</v>
      </c>
      <c r="N104" s="40">
        <v>258.60000000000002</v>
      </c>
      <c r="O104" s="40">
        <v>109.52</v>
      </c>
      <c r="P104" s="40">
        <v>116.1</v>
      </c>
      <c r="Q104" s="40">
        <v>111.6</v>
      </c>
      <c r="R104" s="40">
        <v>151.75</v>
      </c>
      <c r="S104" s="40">
        <v>164.9</v>
      </c>
      <c r="T104" s="40">
        <v>194.22280000000001</v>
      </c>
      <c r="U104" s="39"/>
      <c r="V104" s="41"/>
      <c r="W104" s="41"/>
      <c r="X104" s="41"/>
      <c r="Y104" s="41"/>
    </row>
    <row r="105" spans="1:25" x14ac:dyDescent="0.2">
      <c r="A105" t="s">
        <v>36</v>
      </c>
      <c r="B105" s="76" t="s">
        <v>148</v>
      </c>
      <c r="C105">
        <v>16</v>
      </c>
      <c r="D105" s="40">
        <v>226.2</v>
      </c>
      <c r="E105" s="40">
        <v>202.7</v>
      </c>
      <c r="F105" s="40">
        <v>138.9</v>
      </c>
      <c r="G105" s="40">
        <v>219.22</v>
      </c>
      <c r="H105" s="40">
        <v>209.8</v>
      </c>
      <c r="I105" s="40">
        <v>271.58</v>
      </c>
      <c r="J105" s="40">
        <v>255.1</v>
      </c>
      <c r="K105" s="40">
        <v>331.9</v>
      </c>
      <c r="L105" s="40">
        <v>316.95</v>
      </c>
      <c r="M105" s="40">
        <v>247.21</v>
      </c>
      <c r="N105" s="40">
        <v>275.82</v>
      </c>
      <c r="O105" s="40">
        <v>147.94999999999999</v>
      </c>
      <c r="P105" s="40">
        <v>130.30000000000001</v>
      </c>
      <c r="Q105" s="40">
        <v>116</v>
      </c>
      <c r="R105" s="40">
        <v>174.19</v>
      </c>
      <c r="S105" s="40">
        <v>172.6</v>
      </c>
      <c r="T105" s="40">
        <v>226.10659999999999</v>
      </c>
      <c r="U105" s="39"/>
      <c r="V105" s="41"/>
      <c r="W105" s="41"/>
      <c r="X105" s="41"/>
      <c r="Y105" s="41"/>
    </row>
    <row r="106" spans="1:25" x14ac:dyDescent="0.2">
      <c r="A106" t="s">
        <v>36</v>
      </c>
      <c r="B106" s="76" t="s">
        <v>149</v>
      </c>
      <c r="C106">
        <v>16</v>
      </c>
      <c r="D106" s="40">
        <v>236.3</v>
      </c>
      <c r="E106" s="40">
        <v>217.9</v>
      </c>
      <c r="F106" s="40">
        <v>166.8</v>
      </c>
      <c r="G106" s="40">
        <v>239.19</v>
      </c>
      <c r="H106" s="40">
        <v>230</v>
      </c>
      <c r="I106" s="40">
        <v>289.47000000000003</v>
      </c>
      <c r="J106" s="40">
        <v>283.89999999999998</v>
      </c>
      <c r="K106" s="40">
        <v>371.1</v>
      </c>
      <c r="L106" s="40">
        <v>278.85000000000002</v>
      </c>
      <c r="M106" s="40">
        <v>254.91</v>
      </c>
      <c r="N106" s="40">
        <v>217.55</v>
      </c>
      <c r="O106" s="40">
        <v>162.06</v>
      </c>
      <c r="P106" s="40">
        <v>144.19999999999999</v>
      </c>
      <c r="Q106" s="40">
        <v>133.6</v>
      </c>
      <c r="R106" s="40">
        <v>133.94999999999999</v>
      </c>
      <c r="S106" s="40">
        <v>183</v>
      </c>
      <c r="T106" s="40">
        <v>219.85919999999999</v>
      </c>
      <c r="U106" s="39"/>
      <c r="V106" s="41"/>
      <c r="W106" s="41"/>
      <c r="X106" s="41"/>
      <c r="Y106" s="41"/>
    </row>
    <row r="107" spans="1:25" x14ac:dyDescent="0.2">
      <c r="A107" t="s">
        <v>36</v>
      </c>
      <c r="B107" s="76" t="s">
        <v>150</v>
      </c>
      <c r="C107">
        <v>16</v>
      </c>
      <c r="D107" s="40">
        <v>97</v>
      </c>
      <c r="E107" s="40">
        <v>99</v>
      </c>
      <c r="F107" s="40">
        <v>86.6</v>
      </c>
      <c r="G107" s="40">
        <v>108.35</v>
      </c>
      <c r="H107" s="40">
        <v>112.6</v>
      </c>
      <c r="I107" s="40">
        <v>133.16999999999999</v>
      </c>
      <c r="J107" s="40">
        <v>126.9</v>
      </c>
      <c r="K107" s="40">
        <v>152.9</v>
      </c>
      <c r="L107" s="40">
        <v>170.05</v>
      </c>
      <c r="M107" s="40">
        <v>120.77</v>
      </c>
      <c r="N107" s="40">
        <v>167.54</v>
      </c>
      <c r="O107" s="40">
        <v>108.93</v>
      </c>
      <c r="P107" s="40">
        <v>85.2</v>
      </c>
      <c r="Q107" s="40">
        <v>81.2</v>
      </c>
      <c r="R107" s="40">
        <v>108.84</v>
      </c>
      <c r="S107" s="40">
        <v>103</v>
      </c>
      <c r="T107" s="40">
        <v>127.7638</v>
      </c>
      <c r="U107" s="39"/>
      <c r="V107" s="41"/>
      <c r="W107" s="41"/>
      <c r="X107" s="41"/>
      <c r="Y107" s="41"/>
    </row>
    <row r="108" spans="1:25" x14ac:dyDescent="0.2">
      <c r="A108" t="s">
        <v>36</v>
      </c>
      <c r="B108" s="76" t="s">
        <v>151</v>
      </c>
      <c r="C108">
        <v>16</v>
      </c>
      <c r="D108" s="40">
        <v>182.7</v>
      </c>
      <c r="E108" s="40">
        <v>171.1</v>
      </c>
      <c r="F108" s="40">
        <v>138.80000000000001</v>
      </c>
      <c r="G108" s="40">
        <v>204.99</v>
      </c>
      <c r="H108" s="40">
        <v>193.9</v>
      </c>
      <c r="I108" s="40">
        <v>242.9</v>
      </c>
      <c r="J108" s="40">
        <v>174.6</v>
      </c>
      <c r="K108" s="40">
        <v>222.6</v>
      </c>
      <c r="L108" s="40">
        <v>240.72</v>
      </c>
      <c r="M108" s="40">
        <v>184.16</v>
      </c>
      <c r="N108" s="40">
        <v>204.45</v>
      </c>
      <c r="O108" s="40">
        <v>160.34</v>
      </c>
      <c r="P108" s="40">
        <v>138.1</v>
      </c>
      <c r="Q108" s="40">
        <v>132.19999999999999</v>
      </c>
      <c r="R108" s="40">
        <v>168.72</v>
      </c>
      <c r="S108" s="40">
        <v>180.9</v>
      </c>
      <c r="T108" s="40">
        <v>192.20500000000001</v>
      </c>
      <c r="U108" s="39"/>
      <c r="V108" s="41"/>
      <c r="W108" s="41"/>
      <c r="X108" s="41"/>
      <c r="Y108" s="41"/>
    </row>
    <row r="109" spans="1:25" x14ac:dyDescent="0.2">
      <c r="A109" t="s">
        <v>36</v>
      </c>
      <c r="B109" s="76" t="s">
        <v>152</v>
      </c>
      <c r="C109">
        <v>16</v>
      </c>
      <c r="D109" s="40">
        <v>231.4</v>
      </c>
      <c r="E109" s="40">
        <v>228.9</v>
      </c>
      <c r="F109" s="40">
        <v>223.1</v>
      </c>
      <c r="G109" s="40">
        <v>183.42</v>
      </c>
      <c r="H109" s="40">
        <v>271.3</v>
      </c>
      <c r="I109" s="40">
        <v>289.07</v>
      </c>
      <c r="J109" s="40">
        <v>211.4</v>
      </c>
      <c r="K109" s="40">
        <v>234.9</v>
      </c>
      <c r="L109" s="40">
        <v>229.95</v>
      </c>
      <c r="M109" s="40">
        <v>227.72</v>
      </c>
      <c r="N109" s="40">
        <v>244.15</v>
      </c>
      <c r="O109" s="40">
        <v>159.1</v>
      </c>
      <c r="P109" s="40">
        <v>200.1</v>
      </c>
      <c r="Q109" s="40">
        <v>212.1</v>
      </c>
      <c r="R109" s="40">
        <v>277.42</v>
      </c>
      <c r="S109" s="40">
        <v>241.8</v>
      </c>
      <c r="T109" s="40">
        <v>235.77119999999999</v>
      </c>
      <c r="U109" s="39"/>
      <c r="V109" s="41"/>
      <c r="W109" s="41"/>
      <c r="X109" s="41"/>
      <c r="Y109" s="41"/>
    </row>
    <row r="110" spans="1:25" x14ac:dyDescent="0.2">
      <c r="A110" t="s">
        <v>36</v>
      </c>
      <c r="B110" s="76" t="s">
        <v>153</v>
      </c>
      <c r="C110">
        <v>16</v>
      </c>
      <c r="D110" s="40">
        <v>231.8</v>
      </c>
      <c r="E110" s="40">
        <v>207.8</v>
      </c>
      <c r="F110" s="40">
        <v>188</v>
      </c>
      <c r="G110" s="40">
        <v>261.77999999999997</v>
      </c>
      <c r="H110" s="40">
        <v>223.4</v>
      </c>
      <c r="I110" s="40">
        <v>256.10000000000002</v>
      </c>
      <c r="J110" s="40">
        <v>249.7</v>
      </c>
      <c r="K110" s="40">
        <v>290.2</v>
      </c>
      <c r="L110" s="40">
        <v>250.66</v>
      </c>
      <c r="M110" s="40">
        <v>239.47</v>
      </c>
      <c r="N110" s="40">
        <v>233.96</v>
      </c>
      <c r="O110" s="40">
        <v>175.36</v>
      </c>
      <c r="P110" s="40">
        <v>164.2</v>
      </c>
      <c r="Q110" s="40">
        <v>146</v>
      </c>
      <c r="R110" s="40">
        <v>188.26</v>
      </c>
      <c r="S110" s="40">
        <v>197.3</v>
      </c>
      <c r="T110" s="40">
        <v>220.54109999999997</v>
      </c>
      <c r="U110" s="39"/>
      <c r="V110" s="41"/>
      <c r="W110" s="41"/>
      <c r="X110" s="41"/>
      <c r="Y110" s="41"/>
    </row>
    <row r="111" spans="1:25" x14ac:dyDescent="0.2">
      <c r="A111" t="s">
        <v>36</v>
      </c>
      <c r="B111" s="76" t="s">
        <v>154</v>
      </c>
      <c r="C111">
        <v>16</v>
      </c>
      <c r="D111" s="40">
        <v>145.80000000000001</v>
      </c>
      <c r="E111" s="40">
        <v>129.5</v>
      </c>
      <c r="F111" s="40">
        <v>109.8</v>
      </c>
      <c r="G111" s="40">
        <v>145.24</v>
      </c>
      <c r="H111" s="40">
        <v>150</v>
      </c>
      <c r="I111" s="40">
        <v>222.93</v>
      </c>
      <c r="J111" s="40">
        <v>178.2</v>
      </c>
      <c r="K111" s="40">
        <v>200.6</v>
      </c>
      <c r="L111" s="40">
        <v>212.12</v>
      </c>
      <c r="M111" s="40">
        <v>185.03</v>
      </c>
      <c r="N111" s="40">
        <v>231.03</v>
      </c>
      <c r="O111" s="40">
        <v>91.03</v>
      </c>
      <c r="P111" s="40">
        <v>102.2</v>
      </c>
      <c r="Q111" s="40">
        <v>107.8</v>
      </c>
      <c r="R111" s="40">
        <v>182.16</v>
      </c>
      <c r="S111" s="40">
        <v>174.1</v>
      </c>
      <c r="T111" s="40">
        <v>175.6729</v>
      </c>
      <c r="U111" s="39"/>
      <c r="V111" s="41"/>
      <c r="W111" s="41"/>
      <c r="X111" s="41"/>
      <c r="Y111" s="41"/>
    </row>
    <row r="112" spans="1:25" x14ac:dyDescent="0.2">
      <c r="A112" t="s">
        <v>36</v>
      </c>
      <c r="B112" s="76" t="s">
        <v>155</v>
      </c>
      <c r="C112">
        <v>16</v>
      </c>
      <c r="D112" s="40">
        <v>202.3</v>
      </c>
      <c r="E112" s="40">
        <v>188.4</v>
      </c>
      <c r="F112" s="40">
        <v>145.80000000000001</v>
      </c>
      <c r="G112" s="40">
        <v>240.47</v>
      </c>
      <c r="H112" s="40">
        <v>218.9</v>
      </c>
      <c r="I112" s="40">
        <v>298.69</v>
      </c>
      <c r="J112" s="40">
        <v>296.39999999999998</v>
      </c>
      <c r="K112" s="40">
        <v>376.3</v>
      </c>
      <c r="L112" s="40">
        <v>289.3</v>
      </c>
      <c r="M112" s="40">
        <v>281.39</v>
      </c>
      <c r="N112" s="40">
        <v>239.39</v>
      </c>
      <c r="O112" s="40">
        <v>150.75</v>
      </c>
      <c r="P112" s="40">
        <v>131</v>
      </c>
      <c r="Q112" s="40">
        <v>132.80000000000001</v>
      </c>
      <c r="R112" s="40">
        <v>117.05</v>
      </c>
      <c r="S112" s="40">
        <v>197.7</v>
      </c>
      <c r="T112" s="40">
        <v>224.70359999999999</v>
      </c>
      <c r="U112" s="39"/>
      <c r="V112" s="41"/>
      <c r="W112" s="41"/>
      <c r="X112" s="41"/>
      <c r="Y112" s="41"/>
    </row>
    <row r="113" spans="1:58" x14ac:dyDescent="0.2">
      <c r="A113" t="s">
        <v>36</v>
      </c>
      <c r="B113" s="76" t="s">
        <v>156</v>
      </c>
      <c r="C113">
        <v>16</v>
      </c>
      <c r="D113" s="40">
        <v>130.9</v>
      </c>
      <c r="E113" s="40">
        <v>118.7</v>
      </c>
      <c r="F113" s="40">
        <v>118.8</v>
      </c>
      <c r="G113" s="40">
        <v>163.26</v>
      </c>
      <c r="H113" s="40">
        <v>143.9</v>
      </c>
      <c r="I113" s="40">
        <v>197.71</v>
      </c>
      <c r="J113" s="40">
        <v>179.1</v>
      </c>
      <c r="K113" s="40">
        <v>250.9</v>
      </c>
      <c r="L113" s="40">
        <v>161.16999999999999</v>
      </c>
      <c r="M113" s="40">
        <v>175.37</v>
      </c>
      <c r="N113" s="40">
        <v>134.44</v>
      </c>
      <c r="O113" s="40">
        <v>104.45</v>
      </c>
      <c r="P113" s="40">
        <v>102.4</v>
      </c>
      <c r="Q113" s="40">
        <v>97.2</v>
      </c>
      <c r="R113" s="40">
        <v>90.99</v>
      </c>
      <c r="S113" s="40">
        <v>124.7</v>
      </c>
      <c r="T113" s="40">
        <v>141.99609999999998</v>
      </c>
      <c r="U113" s="39"/>
      <c r="V113" s="41"/>
      <c r="W113" s="41"/>
      <c r="X113" s="41"/>
      <c r="Y113" s="41"/>
    </row>
    <row r="114" spans="1:58" x14ac:dyDescent="0.2">
      <c r="A114" t="s">
        <v>36</v>
      </c>
      <c r="B114" s="76" t="s">
        <v>157</v>
      </c>
      <c r="C114">
        <v>16</v>
      </c>
      <c r="D114" s="40">
        <v>171.3</v>
      </c>
      <c r="E114" s="40">
        <v>139.9</v>
      </c>
      <c r="F114" s="40">
        <v>117.2</v>
      </c>
      <c r="G114" s="40">
        <v>151.80000000000001</v>
      </c>
      <c r="H114" s="40">
        <v>156.30000000000001</v>
      </c>
      <c r="I114" s="40">
        <v>186.8</v>
      </c>
      <c r="J114" s="40">
        <v>152.80000000000001</v>
      </c>
      <c r="K114" s="40">
        <v>169.8</v>
      </c>
      <c r="L114" s="40">
        <v>182.39</v>
      </c>
      <c r="M114" s="40">
        <v>145.41999999999999</v>
      </c>
      <c r="N114" s="40">
        <v>172.01</v>
      </c>
      <c r="O114" s="40">
        <v>116.65</v>
      </c>
      <c r="P114" s="40">
        <v>120.3</v>
      </c>
      <c r="Q114" s="40">
        <v>112.8</v>
      </c>
      <c r="R114" s="40">
        <v>187.96</v>
      </c>
      <c r="S114" s="40">
        <v>138.30000000000001</v>
      </c>
      <c r="T114" s="40">
        <v>156.9462</v>
      </c>
      <c r="U114" s="39"/>
      <c r="V114" s="41"/>
      <c r="W114" s="41"/>
      <c r="X114" s="41"/>
      <c r="Y114" s="41"/>
    </row>
    <row r="115" spans="1:58" x14ac:dyDescent="0.2">
      <c r="A115" t="s">
        <v>36</v>
      </c>
      <c r="B115" s="76" t="s">
        <v>158</v>
      </c>
      <c r="C115">
        <v>16</v>
      </c>
      <c r="D115" s="40">
        <v>180.6</v>
      </c>
      <c r="E115" s="40">
        <v>168.6</v>
      </c>
      <c r="F115" s="40">
        <v>147</v>
      </c>
      <c r="G115" s="40">
        <v>187.97</v>
      </c>
      <c r="H115" s="40">
        <v>194.5</v>
      </c>
      <c r="I115" s="40">
        <v>253.3</v>
      </c>
      <c r="J115" s="40">
        <v>182.9</v>
      </c>
      <c r="K115" s="40">
        <v>211.4</v>
      </c>
      <c r="L115" s="40">
        <v>153.03</v>
      </c>
      <c r="M115" s="40">
        <v>191.97</v>
      </c>
      <c r="N115" s="40">
        <v>168.25</v>
      </c>
      <c r="O115" s="40">
        <v>138.87</v>
      </c>
      <c r="P115" s="40">
        <v>136.30000000000001</v>
      </c>
      <c r="Q115" s="40">
        <v>132.1</v>
      </c>
      <c r="R115" s="40">
        <v>149.36000000000001</v>
      </c>
      <c r="S115" s="40">
        <v>174.1</v>
      </c>
      <c r="T115" s="40">
        <v>174.38819999999998</v>
      </c>
      <c r="U115" s="39"/>
      <c r="V115" s="41"/>
      <c r="W115" s="41"/>
      <c r="X115" s="41"/>
      <c r="Y115" s="41"/>
    </row>
    <row r="116" spans="1:58" x14ac:dyDescent="0.2">
      <c r="A116" t="s">
        <v>36</v>
      </c>
      <c r="B116" s="76" t="s">
        <v>159</v>
      </c>
      <c r="C116">
        <v>16</v>
      </c>
      <c r="D116" s="40">
        <v>292.10000000000002</v>
      </c>
      <c r="E116" s="40">
        <v>263.5</v>
      </c>
      <c r="F116" s="40">
        <v>192.7</v>
      </c>
      <c r="G116" s="40">
        <v>279.32</v>
      </c>
      <c r="H116" s="40">
        <v>291.10000000000002</v>
      </c>
      <c r="I116" s="40">
        <v>347.72</v>
      </c>
      <c r="J116" s="40">
        <v>365.8</v>
      </c>
      <c r="K116" s="40">
        <v>503.7</v>
      </c>
      <c r="L116" s="40">
        <v>338.13</v>
      </c>
      <c r="M116" s="40">
        <v>325.32</v>
      </c>
      <c r="N116" s="40">
        <v>273.89999999999998</v>
      </c>
      <c r="O116" s="40">
        <v>206.36</v>
      </c>
      <c r="P116" s="40">
        <v>189.8</v>
      </c>
      <c r="Q116" s="40">
        <v>190.9</v>
      </c>
      <c r="R116" s="40">
        <v>188.73</v>
      </c>
      <c r="S116" s="40">
        <v>263.2</v>
      </c>
      <c r="T116" s="40">
        <v>278.65339999999998</v>
      </c>
      <c r="U116" s="39"/>
      <c r="V116" s="41"/>
      <c r="W116" s="41"/>
      <c r="X116" s="41"/>
      <c r="Y116" s="41"/>
    </row>
    <row r="117" spans="1:58" x14ac:dyDescent="0.2">
      <c r="A117" t="s">
        <v>36</v>
      </c>
      <c r="B117" s="76" t="s">
        <v>160</v>
      </c>
      <c r="C117">
        <v>16</v>
      </c>
      <c r="D117" s="40">
        <v>308.89999999999998</v>
      </c>
      <c r="E117" s="40">
        <v>303.2</v>
      </c>
      <c r="F117" s="40">
        <v>180.7</v>
      </c>
      <c r="G117" s="40">
        <v>331.72</v>
      </c>
      <c r="H117" s="40">
        <v>302.89999999999998</v>
      </c>
      <c r="I117" s="40">
        <v>386.29</v>
      </c>
      <c r="J117" s="40">
        <v>346</v>
      </c>
      <c r="K117" s="40">
        <v>455.8</v>
      </c>
      <c r="L117" s="40">
        <v>316.70999999999998</v>
      </c>
      <c r="M117" s="40">
        <v>311.86</v>
      </c>
      <c r="N117" s="40">
        <v>283.37</v>
      </c>
      <c r="O117" s="40">
        <v>205.22</v>
      </c>
      <c r="P117" s="40">
        <v>174.5</v>
      </c>
      <c r="Q117" s="40">
        <v>160.5</v>
      </c>
      <c r="R117" s="40">
        <v>176.03</v>
      </c>
      <c r="S117" s="40">
        <v>232.9</v>
      </c>
      <c r="T117" s="40">
        <v>278.67160000000001</v>
      </c>
      <c r="U117" s="39"/>
      <c r="V117" s="41"/>
      <c r="W117" s="41"/>
      <c r="X117" s="41"/>
      <c r="Y117" s="41"/>
    </row>
    <row r="118" spans="1:58" x14ac:dyDescent="0.2">
      <c r="A118" t="s">
        <v>36</v>
      </c>
      <c r="B118" s="76" t="s">
        <v>161</v>
      </c>
      <c r="C118">
        <v>16</v>
      </c>
      <c r="D118" s="40">
        <v>72.900000000000006</v>
      </c>
      <c r="E118" s="40">
        <v>71</v>
      </c>
      <c r="F118" s="40">
        <v>66.400000000000006</v>
      </c>
      <c r="G118" s="40">
        <v>80.819999999999993</v>
      </c>
      <c r="H118" s="40">
        <v>87.9</v>
      </c>
      <c r="I118" s="40">
        <v>124.31</v>
      </c>
      <c r="J118" s="40">
        <v>134.30000000000001</v>
      </c>
      <c r="K118" s="40">
        <v>173.5</v>
      </c>
      <c r="L118" s="40">
        <v>145.84</v>
      </c>
      <c r="M118" s="40">
        <v>112.29</v>
      </c>
      <c r="N118" s="40">
        <v>135.61000000000001</v>
      </c>
      <c r="O118" s="40">
        <v>74.39</v>
      </c>
      <c r="P118" s="40">
        <v>66.5</v>
      </c>
      <c r="Q118" s="40">
        <v>65.2</v>
      </c>
      <c r="R118" s="40">
        <v>81.37</v>
      </c>
      <c r="S118" s="40">
        <v>95.6</v>
      </c>
      <c r="T118" s="40">
        <v>107.9357</v>
      </c>
      <c r="U118" s="39"/>
      <c r="V118" s="41"/>
      <c r="W118" s="41"/>
      <c r="X118" s="41"/>
      <c r="Y118" s="41"/>
    </row>
    <row r="119" spans="1:58" x14ac:dyDescent="0.2">
      <c r="A119" t="s">
        <v>36</v>
      </c>
      <c r="B119" s="76" t="s">
        <v>162</v>
      </c>
      <c r="C119">
        <v>16</v>
      </c>
      <c r="D119" s="40">
        <v>120.6</v>
      </c>
      <c r="E119" s="40">
        <v>119.1</v>
      </c>
      <c r="F119" s="40">
        <v>82.3</v>
      </c>
      <c r="G119" s="40">
        <v>130.91999999999999</v>
      </c>
      <c r="H119" s="40">
        <v>136.30000000000001</v>
      </c>
      <c r="I119" s="40">
        <v>178.87</v>
      </c>
      <c r="J119" s="40">
        <v>173.9</v>
      </c>
      <c r="K119" s="40">
        <v>230</v>
      </c>
      <c r="L119" s="40">
        <v>182.72</v>
      </c>
      <c r="M119" s="40">
        <v>152.16999999999999</v>
      </c>
      <c r="N119" s="40">
        <v>137.53</v>
      </c>
      <c r="O119" s="40">
        <v>80.989999999999995</v>
      </c>
      <c r="P119" s="40">
        <v>73.400000000000006</v>
      </c>
      <c r="Q119" s="40">
        <v>97.8</v>
      </c>
      <c r="R119" s="40">
        <v>111.8</v>
      </c>
      <c r="S119" s="40">
        <v>147.69999999999999</v>
      </c>
      <c r="T119" s="40">
        <v>136.971</v>
      </c>
      <c r="U119" s="39"/>
      <c r="V119" s="41"/>
      <c r="W119" s="41"/>
      <c r="X119" s="41"/>
      <c r="Y119" s="41"/>
    </row>
    <row r="120" spans="1:58" x14ac:dyDescent="0.2">
      <c r="A120" t="s">
        <v>36</v>
      </c>
      <c r="B120" s="76" t="s">
        <v>163</v>
      </c>
      <c r="C120">
        <v>16</v>
      </c>
      <c r="D120" s="40">
        <v>178.6</v>
      </c>
      <c r="E120" s="40">
        <v>168.9</v>
      </c>
      <c r="F120" s="40">
        <v>137.9</v>
      </c>
      <c r="G120" s="40">
        <v>215.53</v>
      </c>
      <c r="H120" s="40">
        <v>172.8</v>
      </c>
      <c r="I120" s="40">
        <v>181.66</v>
      </c>
      <c r="J120" s="40">
        <v>171.4</v>
      </c>
      <c r="K120" s="40">
        <v>214.8</v>
      </c>
      <c r="L120" s="40">
        <v>217.82</v>
      </c>
      <c r="M120" s="40">
        <v>146.44</v>
      </c>
      <c r="N120" s="40">
        <v>164.11</v>
      </c>
      <c r="O120" s="40">
        <v>160.25</v>
      </c>
      <c r="P120" s="40">
        <v>137.80000000000001</v>
      </c>
      <c r="Q120" s="40">
        <v>134.80000000000001</v>
      </c>
      <c r="R120" s="40">
        <v>150.46</v>
      </c>
      <c r="S120" s="40">
        <v>155.6</v>
      </c>
      <c r="T120" s="40">
        <v>169.25020000000001</v>
      </c>
      <c r="U120" s="39"/>
      <c r="V120" s="41"/>
      <c r="W120" s="41"/>
      <c r="X120" s="41"/>
      <c r="Y120" s="41"/>
    </row>
    <row r="121" spans="1:58" x14ac:dyDescent="0.2">
      <c r="A121" t="s">
        <v>36</v>
      </c>
      <c r="B121" s="76" t="s">
        <v>164</v>
      </c>
      <c r="C121">
        <v>16</v>
      </c>
      <c r="D121" s="40">
        <v>228.7</v>
      </c>
      <c r="E121" s="40">
        <v>216.7</v>
      </c>
      <c r="F121" s="40">
        <v>135.9</v>
      </c>
      <c r="G121" s="40">
        <v>210.3</v>
      </c>
      <c r="H121" s="40">
        <v>214.9</v>
      </c>
      <c r="I121" s="40">
        <v>249.97</v>
      </c>
      <c r="J121" s="40">
        <v>206.4</v>
      </c>
      <c r="K121" s="40">
        <v>238.4</v>
      </c>
      <c r="L121" s="40">
        <v>263.64999999999998</v>
      </c>
      <c r="M121" s="40">
        <v>184.8</v>
      </c>
      <c r="N121" s="40">
        <v>234.27</v>
      </c>
      <c r="O121" s="40">
        <v>148.47</v>
      </c>
      <c r="P121" s="40">
        <v>130.80000000000001</v>
      </c>
      <c r="Q121" s="40">
        <v>119.2</v>
      </c>
      <c r="R121" s="40">
        <v>170.97</v>
      </c>
      <c r="S121" s="40">
        <v>151.69999999999999</v>
      </c>
      <c r="T121" s="40">
        <v>203.01</v>
      </c>
      <c r="U121" s="39"/>
      <c r="V121" s="41"/>
      <c r="W121" s="41"/>
      <c r="X121" s="41"/>
      <c r="Y121" s="41"/>
    </row>
    <row r="122" spans="1:58" x14ac:dyDescent="0.2">
      <c r="A122" t="s">
        <v>36</v>
      </c>
      <c r="B122" s="76" t="s">
        <v>165</v>
      </c>
      <c r="C122">
        <v>16</v>
      </c>
      <c r="D122" s="40">
        <v>317.60000000000002</v>
      </c>
      <c r="E122" s="40">
        <v>254.5</v>
      </c>
      <c r="F122" s="40">
        <v>182.7</v>
      </c>
      <c r="G122" s="40">
        <v>322.04000000000002</v>
      </c>
      <c r="H122" s="40">
        <v>264.5</v>
      </c>
      <c r="I122" s="40">
        <v>325.08999999999997</v>
      </c>
      <c r="J122" s="40">
        <v>278.2</v>
      </c>
      <c r="K122" s="40">
        <v>354.9</v>
      </c>
      <c r="L122" s="40">
        <v>350.29</v>
      </c>
      <c r="M122" s="40">
        <v>264.12</v>
      </c>
      <c r="N122" s="40">
        <v>291.24</v>
      </c>
      <c r="O122" s="40">
        <v>223.6</v>
      </c>
      <c r="P122" s="40">
        <v>181</v>
      </c>
      <c r="Q122" s="40">
        <v>177.1</v>
      </c>
      <c r="R122" s="40">
        <v>224.49</v>
      </c>
      <c r="S122" s="40">
        <v>252.7</v>
      </c>
      <c r="T122" s="40">
        <v>259.05790000000002</v>
      </c>
      <c r="U122" s="39"/>
      <c r="V122" s="41"/>
      <c r="W122" s="41"/>
      <c r="X122" s="41"/>
      <c r="Y122" s="41"/>
    </row>
    <row r="123" spans="1:58" x14ac:dyDescent="0.2">
      <c r="A123" t="s">
        <v>36</v>
      </c>
      <c r="B123" s="76" t="s">
        <v>166</v>
      </c>
      <c r="C123">
        <v>16</v>
      </c>
      <c r="D123" s="40">
        <v>195.9</v>
      </c>
      <c r="E123" s="40">
        <v>193</v>
      </c>
      <c r="F123" s="40">
        <v>130.69999999999999</v>
      </c>
      <c r="G123" s="40">
        <v>178.88</v>
      </c>
      <c r="H123" s="40">
        <v>214.5</v>
      </c>
      <c r="I123" s="40">
        <v>255.16</v>
      </c>
      <c r="J123" s="40">
        <v>216.3</v>
      </c>
      <c r="K123" s="40">
        <v>281.8</v>
      </c>
      <c r="L123" s="40">
        <v>252.79</v>
      </c>
      <c r="M123" s="40">
        <v>212.76</v>
      </c>
      <c r="N123" s="40">
        <v>236.49</v>
      </c>
      <c r="O123" s="40">
        <v>133.01</v>
      </c>
      <c r="P123" s="40">
        <v>126.1</v>
      </c>
      <c r="Q123" s="40">
        <v>135.30000000000001</v>
      </c>
      <c r="R123" s="40">
        <v>158.91999999999999</v>
      </c>
      <c r="S123" s="40">
        <v>166.7</v>
      </c>
      <c r="T123" s="40">
        <v>168.79750000000001</v>
      </c>
      <c r="U123" s="39"/>
      <c r="V123" s="41"/>
      <c r="W123" s="41"/>
      <c r="X123" s="41"/>
      <c r="Y123" s="41"/>
    </row>
    <row r="124" spans="1:58" x14ac:dyDescent="0.2">
      <c r="A124" t="s">
        <v>36</v>
      </c>
      <c r="B124" s="76" t="s">
        <v>167</v>
      </c>
      <c r="C124">
        <v>16</v>
      </c>
      <c r="D124" s="40">
        <v>235.6</v>
      </c>
      <c r="E124" s="40">
        <v>230</v>
      </c>
      <c r="F124" s="40">
        <v>139.4</v>
      </c>
      <c r="G124" s="40">
        <v>301.48</v>
      </c>
      <c r="H124" s="40">
        <v>247</v>
      </c>
      <c r="I124" s="40">
        <v>328.64</v>
      </c>
      <c r="J124" s="40">
        <v>269.3</v>
      </c>
      <c r="K124" s="40">
        <v>356.2</v>
      </c>
      <c r="L124" s="40">
        <v>248.35</v>
      </c>
      <c r="M124" s="40">
        <v>260.04000000000002</v>
      </c>
      <c r="N124" s="40">
        <v>245.11</v>
      </c>
      <c r="O124" s="40">
        <v>206.05</v>
      </c>
      <c r="P124" s="40">
        <v>142</v>
      </c>
      <c r="Q124" s="40">
        <v>156.1</v>
      </c>
      <c r="R124" s="40">
        <v>197.87</v>
      </c>
      <c r="S124" s="40">
        <v>234.1</v>
      </c>
      <c r="T124" s="40">
        <v>248.56720000000001</v>
      </c>
      <c r="U124" s="39"/>
      <c r="V124" s="41"/>
      <c r="W124" s="41"/>
      <c r="X124" s="41"/>
      <c r="Y124" s="41"/>
    </row>
    <row r="125" spans="1:58" x14ac:dyDescent="0.2">
      <c r="A125" t="s">
        <v>36</v>
      </c>
      <c r="B125" s="76" t="s">
        <v>168</v>
      </c>
      <c r="C125">
        <v>16</v>
      </c>
      <c r="D125" s="40">
        <v>135.1</v>
      </c>
      <c r="E125" s="40">
        <v>178.2</v>
      </c>
      <c r="F125" s="40">
        <v>111.9</v>
      </c>
      <c r="G125" s="40">
        <v>112.45</v>
      </c>
      <c r="H125" s="40">
        <v>173.3</v>
      </c>
      <c r="I125" s="40">
        <v>236.69</v>
      </c>
      <c r="J125" s="40">
        <v>168.3</v>
      </c>
      <c r="K125" s="40">
        <v>195.6</v>
      </c>
      <c r="L125" s="40">
        <v>213.3</v>
      </c>
      <c r="M125" s="40">
        <v>195.16</v>
      </c>
      <c r="N125" s="40">
        <v>215.42</v>
      </c>
      <c r="O125" s="40">
        <v>67.209999999999994</v>
      </c>
      <c r="P125" s="40">
        <v>98.5</v>
      </c>
      <c r="Q125" s="40">
        <v>102.2</v>
      </c>
      <c r="R125" s="40">
        <v>149.26</v>
      </c>
      <c r="S125" s="40">
        <v>139.69999999999999</v>
      </c>
      <c r="T125" s="40">
        <v>175.08940000000001</v>
      </c>
      <c r="U125" s="39"/>
      <c r="V125" s="41"/>
      <c r="W125" s="41"/>
      <c r="X125" s="41"/>
      <c r="Y125" s="41"/>
    </row>
    <row r="126" spans="1:58" ht="11.25" customHeight="1" x14ac:dyDescent="0.2">
      <c r="A126" t="s">
        <v>36</v>
      </c>
      <c r="B126" s="76" t="s">
        <v>169</v>
      </c>
      <c r="C126">
        <v>16</v>
      </c>
      <c r="D126" s="40">
        <v>229.8</v>
      </c>
      <c r="E126" s="40">
        <v>245.2</v>
      </c>
      <c r="F126" s="40">
        <v>165.7</v>
      </c>
      <c r="G126" s="40">
        <v>247.7</v>
      </c>
      <c r="H126" s="40">
        <v>253.7</v>
      </c>
      <c r="I126" s="40">
        <v>280.57</v>
      </c>
      <c r="J126" s="40">
        <v>192</v>
      </c>
      <c r="K126" s="40">
        <v>234.7</v>
      </c>
      <c r="L126" s="40">
        <v>237.64</v>
      </c>
      <c r="M126" s="40">
        <v>196.29</v>
      </c>
      <c r="N126" s="40">
        <v>232.19</v>
      </c>
      <c r="O126" s="40">
        <v>163.63</v>
      </c>
      <c r="P126" s="40">
        <v>149.19999999999999</v>
      </c>
      <c r="Q126" s="40">
        <v>148.4</v>
      </c>
      <c r="R126" s="40">
        <v>169.87</v>
      </c>
      <c r="S126" s="40">
        <v>167.6</v>
      </c>
      <c r="T126" s="40">
        <v>216.42490000000001</v>
      </c>
      <c r="V126" s="41"/>
      <c r="W126" s="41"/>
      <c r="X126" s="41"/>
      <c r="Y126" s="41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</row>
    <row r="127" spans="1:58" ht="11.25" customHeight="1" x14ac:dyDescent="0.2">
      <c r="A127" t="s">
        <v>36</v>
      </c>
      <c r="B127" s="77" t="s">
        <v>170</v>
      </c>
      <c r="C127">
        <v>16</v>
      </c>
      <c r="D127" s="40">
        <v>151.91999999999999</v>
      </c>
      <c r="E127" s="40">
        <v>148.97</v>
      </c>
      <c r="F127" s="40">
        <v>131.75</v>
      </c>
      <c r="G127" s="40">
        <v>182.2</v>
      </c>
      <c r="H127" s="40">
        <v>165.23</v>
      </c>
      <c r="I127" s="40">
        <v>230.39</v>
      </c>
      <c r="J127" s="40">
        <v>167.59</v>
      </c>
      <c r="K127" s="40">
        <v>205.73</v>
      </c>
      <c r="L127" s="40">
        <v>219.89</v>
      </c>
      <c r="M127" s="40">
        <v>174.81</v>
      </c>
      <c r="N127" s="40">
        <v>210.79</v>
      </c>
      <c r="O127" s="40">
        <v>141.68</v>
      </c>
      <c r="P127" s="40">
        <v>132.87</v>
      </c>
      <c r="Q127" s="40">
        <v>121.71</v>
      </c>
      <c r="R127" s="40">
        <v>197.67</v>
      </c>
      <c r="S127" s="40">
        <v>192.19</v>
      </c>
      <c r="T127" s="40">
        <v>183.73340000000002</v>
      </c>
      <c r="V127" s="41"/>
      <c r="W127" s="41"/>
      <c r="X127" s="41"/>
      <c r="Y127" s="41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</row>
    <row r="128" spans="1:58" ht="11.25" customHeight="1" x14ac:dyDescent="0.2">
      <c r="A128" t="s">
        <v>36</v>
      </c>
      <c r="B128" s="77" t="s">
        <v>171</v>
      </c>
      <c r="C128">
        <v>16</v>
      </c>
      <c r="D128" s="40">
        <v>135.61000000000001</v>
      </c>
      <c r="E128" s="40">
        <v>128.86000000000001</v>
      </c>
      <c r="F128" s="40">
        <v>121.16</v>
      </c>
      <c r="G128" s="40">
        <v>135.24</v>
      </c>
      <c r="H128" s="40">
        <v>141.94</v>
      </c>
      <c r="I128" s="40">
        <v>174.89</v>
      </c>
      <c r="J128" s="40">
        <v>146.30000000000001</v>
      </c>
      <c r="K128" s="40">
        <v>182.56</v>
      </c>
      <c r="L128" s="40">
        <v>156.12</v>
      </c>
      <c r="M128" s="40">
        <v>145.02000000000001</v>
      </c>
      <c r="N128" s="40">
        <v>169.71</v>
      </c>
      <c r="O128" s="40">
        <v>130.24</v>
      </c>
      <c r="P128" s="40">
        <v>125.09</v>
      </c>
      <c r="Q128" s="40">
        <v>119.61</v>
      </c>
      <c r="R128" s="40">
        <v>168.42</v>
      </c>
      <c r="S128" s="40">
        <v>143.66999999999999</v>
      </c>
      <c r="T128" s="40">
        <v>150.45190000000002</v>
      </c>
      <c r="V128" s="41"/>
      <c r="W128" s="41"/>
      <c r="X128" s="41"/>
      <c r="Y128" s="41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</row>
    <row r="129" spans="1:58" ht="11.25" customHeight="1" x14ac:dyDescent="0.2">
      <c r="A129" t="s">
        <v>36</v>
      </c>
      <c r="B129" s="77" t="s">
        <v>172</v>
      </c>
      <c r="C129">
        <v>16</v>
      </c>
      <c r="D129" s="40">
        <v>262.14</v>
      </c>
      <c r="E129" s="40">
        <v>255.91</v>
      </c>
      <c r="F129" s="40">
        <v>181.74</v>
      </c>
      <c r="G129" s="40">
        <v>285.87</v>
      </c>
      <c r="H129" s="40">
        <v>257.88</v>
      </c>
      <c r="I129" s="40">
        <v>291.3</v>
      </c>
      <c r="J129" s="40">
        <v>229.27</v>
      </c>
      <c r="K129" s="40">
        <v>312.23</v>
      </c>
      <c r="L129" s="40">
        <v>231.66</v>
      </c>
      <c r="M129" s="40">
        <v>225.54</v>
      </c>
      <c r="N129" s="40">
        <v>212.68</v>
      </c>
      <c r="O129" s="40">
        <v>182.81</v>
      </c>
      <c r="P129" s="40">
        <v>167.7</v>
      </c>
      <c r="Q129" s="40">
        <v>149.07</v>
      </c>
      <c r="R129" s="40">
        <v>168.94</v>
      </c>
      <c r="S129" s="40">
        <v>182.15</v>
      </c>
      <c r="T129" s="40">
        <v>220.74940000000001</v>
      </c>
      <c r="V129" s="41"/>
      <c r="W129" s="41"/>
      <c r="X129" s="41"/>
      <c r="Y129" s="41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</row>
    <row r="130" spans="1:58" ht="11.25" customHeight="1" x14ac:dyDescent="0.2">
      <c r="A130" t="s">
        <v>36</v>
      </c>
      <c r="B130" s="77" t="s">
        <v>173</v>
      </c>
      <c r="C130">
        <v>16</v>
      </c>
      <c r="D130" s="40">
        <v>247.732</v>
      </c>
      <c r="E130" s="40">
        <v>233.7371</v>
      </c>
      <c r="F130" s="40">
        <v>156.96639999999999</v>
      </c>
      <c r="G130" s="40">
        <v>211.95480000000001</v>
      </c>
      <c r="H130" s="40">
        <v>228.40649999999999</v>
      </c>
      <c r="I130" s="40">
        <v>228.52879999999999</v>
      </c>
      <c r="J130" s="40">
        <v>198.3374</v>
      </c>
      <c r="K130" s="40">
        <v>271.04399999999998</v>
      </c>
      <c r="L130" s="40">
        <v>201.28899999999999</v>
      </c>
      <c r="M130" s="40">
        <v>178.898</v>
      </c>
      <c r="N130" s="40">
        <v>167.3373</v>
      </c>
      <c r="O130" s="40">
        <v>155.20910000000001</v>
      </c>
      <c r="P130" s="40">
        <v>143.53659999999999</v>
      </c>
      <c r="Q130" s="40">
        <v>122.1675</v>
      </c>
      <c r="R130" s="40">
        <v>143.02440000000001</v>
      </c>
      <c r="S130" s="40">
        <v>147.50880000000001</v>
      </c>
      <c r="T130" s="40">
        <v>182.4264</v>
      </c>
      <c r="V130" s="41"/>
      <c r="W130" s="41"/>
      <c r="X130" s="41"/>
      <c r="Y130" s="41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</row>
    <row r="131" spans="1:58" ht="11.25" customHeight="1" x14ac:dyDescent="0.2">
      <c r="A131" t="s">
        <v>36</v>
      </c>
      <c r="B131" s="77" t="s">
        <v>174</v>
      </c>
      <c r="C131">
        <v>16</v>
      </c>
      <c r="D131" s="40">
        <v>113.1215</v>
      </c>
      <c r="E131" s="40">
        <v>108.7338</v>
      </c>
      <c r="F131" s="40">
        <v>105.4114</v>
      </c>
      <c r="G131" s="40">
        <v>105.2303</v>
      </c>
      <c r="H131" s="40">
        <v>123.3366</v>
      </c>
      <c r="I131" s="40">
        <v>166.32990000000001</v>
      </c>
      <c r="J131" s="40">
        <v>156.8441</v>
      </c>
      <c r="K131" s="40">
        <v>188.24930000000001</v>
      </c>
      <c r="L131" s="40">
        <v>172.6087</v>
      </c>
      <c r="M131" s="40">
        <v>153.42360000000002</v>
      </c>
      <c r="N131" s="40">
        <v>166.4297</v>
      </c>
      <c r="O131" s="40">
        <v>106.6893</v>
      </c>
      <c r="P131" s="40">
        <v>105.13</v>
      </c>
      <c r="Q131" s="40">
        <v>107.56479999999999</v>
      </c>
      <c r="R131" s="40">
        <v>159.38549999999998</v>
      </c>
      <c r="S131" s="40">
        <v>149.86660000000001</v>
      </c>
      <c r="T131" s="40">
        <v>143.73519999999999</v>
      </c>
      <c r="V131" s="41"/>
      <c r="W131" s="41"/>
      <c r="X131" s="41"/>
      <c r="Y131" s="41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</row>
    <row r="132" spans="1:58" x14ac:dyDescent="0.2">
      <c r="A132" t="s">
        <v>36</v>
      </c>
      <c r="B132" s="77" t="s">
        <v>175</v>
      </c>
      <c r="C132">
        <v>16</v>
      </c>
      <c r="D132" s="40">
        <v>167.76130000000001</v>
      </c>
      <c r="E132" s="40">
        <v>152.63929999999999</v>
      </c>
      <c r="F132" s="40">
        <v>119.80880000000001</v>
      </c>
      <c r="G132" s="40">
        <v>170.20010000000002</v>
      </c>
      <c r="H132" s="40">
        <v>172.21459999999999</v>
      </c>
      <c r="I132" s="40">
        <v>215.10089999999997</v>
      </c>
      <c r="J132" s="40">
        <v>214.85120000000001</v>
      </c>
      <c r="K132" s="40">
        <v>296.28520000000003</v>
      </c>
      <c r="L132" s="40">
        <v>226.20249999999999</v>
      </c>
      <c r="M132" s="40">
        <v>196.31299999999999</v>
      </c>
      <c r="N132" s="40">
        <v>189.96350000000001</v>
      </c>
      <c r="O132" s="40">
        <v>121.17589999999998</v>
      </c>
      <c r="P132" s="40">
        <v>121.36649999999999</v>
      </c>
      <c r="Q132" s="40">
        <v>140.48699999999999</v>
      </c>
      <c r="R132" s="40">
        <v>150.37700000000001</v>
      </c>
      <c r="S132" s="40">
        <v>179.5966</v>
      </c>
      <c r="T132" s="40">
        <v>179.55430000000001</v>
      </c>
      <c r="V132" s="41" t="e">
        <f>CORREL(T4:T137,B4:B137)</f>
        <v>#DIV/0!</v>
      </c>
      <c r="W132" s="41" t="e">
        <f>(V132^2/(1-V132^2))*130</f>
        <v>#DIV/0!</v>
      </c>
      <c r="X132" s="41" t="s">
        <v>28</v>
      </c>
      <c r="Y132" s="40"/>
    </row>
    <row r="133" spans="1:58" x14ac:dyDescent="0.2">
      <c r="A133" t="s">
        <v>36</v>
      </c>
      <c r="B133" s="77" t="s">
        <v>176</v>
      </c>
      <c r="C133">
        <v>16</v>
      </c>
      <c r="D133" s="40">
        <v>174.2415</v>
      </c>
      <c r="E133" s="40">
        <v>145.79599999999999</v>
      </c>
      <c r="F133" s="40">
        <v>135.78730000000002</v>
      </c>
      <c r="G133" s="40">
        <v>159.0985</v>
      </c>
      <c r="H133" s="40">
        <v>161.1345</v>
      </c>
      <c r="I133" s="40">
        <v>223.54219999999998</v>
      </c>
      <c r="J133" s="40">
        <v>210.82</v>
      </c>
      <c r="K133" s="40">
        <v>248.15610000000001</v>
      </c>
      <c r="L133" s="40">
        <v>237.09980000000002</v>
      </c>
      <c r="M133" s="40">
        <v>188.82199999999997</v>
      </c>
      <c r="N133" s="40">
        <v>205.33630000000002</v>
      </c>
      <c r="O133" s="40">
        <v>132.52199999999999</v>
      </c>
      <c r="P133" s="40">
        <v>133.64619999999999</v>
      </c>
      <c r="Q133" s="40">
        <v>123.50559999999999</v>
      </c>
      <c r="R133" s="40">
        <v>178.99530000000001</v>
      </c>
      <c r="S133" s="40">
        <v>170.9658</v>
      </c>
      <c r="T133" s="40">
        <v>183.4299</v>
      </c>
      <c r="U133" s="65"/>
      <c r="V133" s="41" t="e">
        <f>SLOPE(T4:T137,B4:B137)</f>
        <v>#DIV/0!</v>
      </c>
      <c r="W133" s="41"/>
      <c r="X133" s="41"/>
      <c r="Y133" s="40"/>
    </row>
    <row r="134" spans="1:58" x14ac:dyDescent="0.2">
      <c r="A134" t="s">
        <v>36</v>
      </c>
      <c r="B134" s="77" t="s">
        <v>177</v>
      </c>
      <c r="C134">
        <v>16</v>
      </c>
      <c r="D134" s="40">
        <v>302.14410000000004</v>
      </c>
      <c r="E134" s="40">
        <v>296.44049999999999</v>
      </c>
      <c r="F134" s="40">
        <v>171.43029999999999</v>
      </c>
      <c r="G134" s="40">
        <v>271.99959999999999</v>
      </c>
      <c r="H134" s="40">
        <v>272.62779999999998</v>
      </c>
      <c r="I134" s="40">
        <v>297.28840000000002</v>
      </c>
      <c r="J134" s="40">
        <v>269.90249999999997</v>
      </c>
      <c r="K134" s="40">
        <v>347.73680000000002</v>
      </c>
      <c r="L134" s="40">
        <v>315.60000000000002</v>
      </c>
      <c r="M134" s="40">
        <v>254.81229999999996</v>
      </c>
      <c r="N134" s="40">
        <v>282.77080000000001</v>
      </c>
      <c r="O134" s="40">
        <v>183.0932</v>
      </c>
      <c r="P134" s="40">
        <v>176.8442</v>
      </c>
      <c r="Q134" s="40">
        <v>155.29179999999999</v>
      </c>
      <c r="R134" s="40">
        <v>213.13849999999999</v>
      </c>
      <c r="S134" s="40">
        <v>214.68549999999999</v>
      </c>
      <c r="T134" s="40">
        <v>254.19720000000001</v>
      </c>
      <c r="V134" s="41" t="e">
        <f>INTERCEPT(T4:T137,B4:B137)</f>
        <v>#DIV/0!</v>
      </c>
      <c r="W134" s="41"/>
      <c r="X134" s="41"/>
      <c r="Y134" s="40"/>
    </row>
    <row r="135" spans="1:58" ht="11.25" customHeight="1" x14ac:dyDescent="0.2">
      <c r="A135" t="s">
        <v>36</v>
      </c>
      <c r="B135" s="77" t="s">
        <v>178</v>
      </c>
      <c r="C135">
        <v>16</v>
      </c>
      <c r="D135" s="40">
        <v>193.8</v>
      </c>
      <c r="E135" s="40">
        <v>174.77</v>
      </c>
      <c r="F135" s="40">
        <v>139.24</v>
      </c>
      <c r="G135" s="40">
        <v>208.28</v>
      </c>
      <c r="H135" s="40">
        <v>192.03</v>
      </c>
      <c r="I135" s="40">
        <v>240.59</v>
      </c>
      <c r="J135" s="40">
        <v>208.87</v>
      </c>
      <c r="K135" s="40">
        <v>271.20999999999998</v>
      </c>
      <c r="L135" s="40">
        <v>260.43</v>
      </c>
      <c r="M135" s="40">
        <v>202.37</v>
      </c>
      <c r="N135" s="40">
        <v>261.04000000000002</v>
      </c>
      <c r="O135" s="40">
        <v>170.47</v>
      </c>
      <c r="P135" s="40">
        <v>145.08000000000001</v>
      </c>
      <c r="Q135" s="40">
        <v>150.25</v>
      </c>
      <c r="R135" s="40">
        <v>208.3</v>
      </c>
      <c r="S135" s="40">
        <v>203.02</v>
      </c>
      <c r="T135" s="40">
        <v>213.53</v>
      </c>
      <c r="U135" s="39"/>
      <c r="V135" s="40" t="e">
        <f>V133*133</f>
        <v>#DIV/0!</v>
      </c>
      <c r="W135" s="41"/>
      <c r="X135" s="41"/>
      <c r="Y135" s="41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</row>
    <row r="136" spans="1:58" ht="11.25" customHeight="1" x14ac:dyDescent="0.2">
      <c r="A136" s="65" t="s">
        <v>36</v>
      </c>
      <c r="B136" s="77" t="s">
        <v>179</v>
      </c>
      <c r="C136">
        <v>16</v>
      </c>
      <c r="D136" s="40">
        <v>152</v>
      </c>
      <c r="E136" s="40">
        <v>126.8</v>
      </c>
      <c r="F136" s="40">
        <v>83.6</v>
      </c>
      <c r="G136" s="40">
        <v>179.55</v>
      </c>
      <c r="H136" s="40">
        <v>128.9</v>
      </c>
      <c r="I136" s="40">
        <v>152.15</v>
      </c>
      <c r="J136" s="40">
        <v>156.6</v>
      </c>
      <c r="K136" s="40">
        <v>228</v>
      </c>
      <c r="L136" s="40">
        <v>164.4</v>
      </c>
      <c r="M136" s="40">
        <v>126.85</v>
      </c>
      <c r="N136" s="40">
        <v>94.64</v>
      </c>
      <c r="O136" s="40">
        <v>100.23</v>
      </c>
      <c r="P136" s="40">
        <v>79.3</v>
      </c>
      <c r="Q136" s="40">
        <v>77.5</v>
      </c>
      <c r="R136" s="40">
        <v>67.69</v>
      </c>
      <c r="S136" s="40">
        <v>87</v>
      </c>
      <c r="T136" s="40">
        <v>118.2</v>
      </c>
      <c r="U136" s="39"/>
      <c r="W136" s="41"/>
      <c r="X136" s="41"/>
      <c r="Y136" s="41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</row>
    <row r="137" spans="1:58" ht="11.25" customHeight="1" x14ac:dyDescent="0.2">
      <c r="A137" s="65" t="s">
        <v>36</v>
      </c>
      <c r="B137" s="77" t="s">
        <v>180</v>
      </c>
      <c r="C137">
        <v>16</v>
      </c>
      <c r="D137" s="40">
        <v>263.89999999999998</v>
      </c>
      <c r="E137" s="40">
        <v>211.1</v>
      </c>
      <c r="F137" s="40">
        <v>125.7</v>
      </c>
      <c r="G137" s="40">
        <v>307.10000000000002</v>
      </c>
      <c r="H137" s="40">
        <v>206.2</v>
      </c>
      <c r="I137" s="40">
        <v>223.1</v>
      </c>
      <c r="J137" s="40">
        <v>199.8</v>
      </c>
      <c r="K137" s="40">
        <v>249.1</v>
      </c>
      <c r="L137" s="40">
        <v>207.7</v>
      </c>
      <c r="M137" s="40">
        <v>175.5</v>
      </c>
      <c r="N137" s="40">
        <v>172.8</v>
      </c>
      <c r="O137" s="40">
        <v>188</v>
      </c>
      <c r="P137" s="40">
        <v>125.7</v>
      </c>
      <c r="Q137" s="40">
        <v>109.3</v>
      </c>
      <c r="R137" s="40">
        <v>124.5</v>
      </c>
      <c r="S137" s="40">
        <v>142.1</v>
      </c>
      <c r="T137" s="40">
        <v>183.2</v>
      </c>
      <c r="U137" s="39"/>
      <c r="W137" s="41"/>
      <c r="X137" s="41"/>
      <c r="Y137" s="41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</row>
    <row r="138" spans="1:58" ht="11.25" customHeight="1" x14ac:dyDescent="0.2">
      <c r="A138" s="65" t="s">
        <v>36</v>
      </c>
      <c r="B138" s="77" t="s">
        <v>181</v>
      </c>
      <c r="C138">
        <v>16</v>
      </c>
      <c r="D138" s="40">
        <v>211.5</v>
      </c>
      <c r="E138" s="40">
        <v>193.6</v>
      </c>
      <c r="F138" s="40">
        <v>118.1</v>
      </c>
      <c r="G138" s="40">
        <v>233</v>
      </c>
      <c r="H138" s="40">
        <v>189.2</v>
      </c>
      <c r="I138" s="40">
        <v>239.3</v>
      </c>
      <c r="J138" s="40">
        <v>205.2</v>
      </c>
      <c r="K138" s="40">
        <v>281</v>
      </c>
      <c r="L138" s="40">
        <v>247.5</v>
      </c>
      <c r="M138" s="40">
        <v>195.4</v>
      </c>
      <c r="N138" s="40">
        <v>217</v>
      </c>
      <c r="O138" s="40">
        <v>139.1</v>
      </c>
      <c r="P138" s="40">
        <v>116.6</v>
      </c>
      <c r="Q138" s="40">
        <v>110.8</v>
      </c>
      <c r="R138" s="40">
        <v>142.1</v>
      </c>
      <c r="S138" s="40">
        <v>161.69999999999999</v>
      </c>
      <c r="T138" s="40">
        <v>191.5</v>
      </c>
      <c r="U138" s="39"/>
      <c r="W138" s="41"/>
      <c r="X138" s="41"/>
      <c r="Y138" s="41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</row>
    <row r="139" spans="1:58" ht="11.25" customHeight="1" x14ac:dyDescent="0.2">
      <c r="A139" s="65" t="s">
        <v>36</v>
      </c>
      <c r="B139" s="77" t="s">
        <v>182</v>
      </c>
      <c r="C139">
        <v>16</v>
      </c>
      <c r="D139" s="40">
        <v>176.5</v>
      </c>
      <c r="E139" s="40">
        <v>154.5</v>
      </c>
      <c r="F139" s="40">
        <v>115.7</v>
      </c>
      <c r="G139" s="40">
        <v>156.80000000000001</v>
      </c>
      <c r="H139" s="40">
        <v>147.30000000000001</v>
      </c>
      <c r="I139" s="40">
        <v>143.69999999999999</v>
      </c>
      <c r="J139" s="40">
        <v>92.6</v>
      </c>
      <c r="K139" s="40">
        <v>120.1</v>
      </c>
      <c r="L139" s="40">
        <v>96.3</v>
      </c>
      <c r="M139" s="40">
        <v>91.1</v>
      </c>
      <c r="N139" s="40">
        <v>101.6</v>
      </c>
      <c r="O139" s="40">
        <v>132.4</v>
      </c>
      <c r="P139" s="40">
        <v>116.6</v>
      </c>
      <c r="Q139" s="40">
        <v>93.3</v>
      </c>
      <c r="R139" s="40">
        <v>125.9</v>
      </c>
      <c r="S139" s="40">
        <v>92</v>
      </c>
      <c r="T139" s="40">
        <v>116.4</v>
      </c>
      <c r="U139" s="39"/>
      <c r="W139" s="41"/>
      <c r="X139" s="41"/>
      <c r="Y139" s="41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</row>
    <row r="140" spans="1:58" ht="11.25" customHeight="1" x14ac:dyDescent="0.2">
      <c r="A140" s="65" t="s">
        <v>36</v>
      </c>
      <c r="B140" s="77" t="s">
        <v>183</v>
      </c>
      <c r="C140">
        <v>16</v>
      </c>
      <c r="D140" s="40">
        <v>202.7</v>
      </c>
      <c r="E140" s="40">
        <v>193.8</v>
      </c>
      <c r="F140" s="40">
        <v>111.3</v>
      </c>
      <c r="G140" s="40">
        <v>226.1</v>
      </c>
      <c r="H140" s="40">
        <v>193.6</v>
      </c>
      <c r="I140" s="40">
        <v>235</v>
      </c>
      <c r="J140" s="40">
        <v>248.4</v>
      </c>
      <c r="K140" s="40">
        <v>355.6</v>
      </c>
      <c r="L140" s="40">
        <v>287.39999999999998</v>
      </c>
      <c r="M140" s="40">
        <v>214.2</v>
      </c>
      <c r="N140" s="40">
        <v>230.1</v>
      </c>
      <c r="O140" s="40">
        <v>134.4</v>
      </c>
      <c r="P140" s="40">
        <v>107.1</v>
      </c>
      <c r="Q140" s="40">
        <v>101.6</v>
      </c>
      <c r="R140" s="40">
        <v>111.6</v>
      </c>
      <c r="S140" s="40">
        <v>154.30000000000001</v>
      </c>
      <c r="T140" s="40">
        <v>198.6</v>
      </c>
      <c r="U140" s="39"/>
      <c r="W140" s="41"/>
      <c r="X140" s="41"/>
      <c r="Y140" s="41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</row>
    <row r="141" spans="1:58" ht="11.25" customHeight="1" x14ac:dyDescent="0.2">
      <c r="A141" s="65" t="s">
        <v>36</v>
      </c>
      <c r="B141" s="77" t="s">
        <v>184</v>
      </c>
      <c r="C141">
        <v>16</v>
      </c>
      <c r="D141" s="40">
        <v>183</v>
      </c>
      <c r="E141" s="40">
        <v>171</v>
      </c>
      <c r="F141" s="40">
        <v>122.1</v>
      </c>
      <c r="G141" s="40">
        <v>173.1</v>
      </c>
      <c r="H141" s="40">
        <v>195.2</v>
      </c>
      <c r="I141" s="40">
        <v>271.89999999999998</v>
      </c>
      <c r="J141" s="40">
        <v>237.1</v>
      </c>
      <c r="K141" s="40">
        <v>300.3</v>
      </c>
      <c r="L141" s="40">
        <v>257.7</v>
      </c>
      <c r="M141" s="40">
        <v>211.6</v>
      </c>
      <c r="N141" s="40">
        <v>274.5</v>
      </c>
      <c r="O141" s="40">
        <v>136.1</v>
      </c>
      <c r="P141" s="40">
        <v>132.1</v>
      </c>
      <c r="Q141" s="75">
        <v>127.3</v>
      </c>
      <c r="R141" s="40">
        <v>224</v>
      </c>
      <c r="S141" s="75">
        <v>193.2</v>
      </c>
      <c r="T141" s="40">
        <v>215.8</v>
      </c>
      <c r="U141" s="39"/>
      <c r="W141" s="41"/>
      <c r="X141" s="41"/>
      <c r="Y141" s="41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</row>
    <row r="142" spans="1:58" ht="11.25" customHeight="1" x14ac:dyDescent="0.2">
      <c r="A142" s="65" t="s">
        <v>36</v>
      </c>
      <c r="B142" s="76" t="s">
        <v>186</v>
      </c>
      <c r="C142">
        <v>16</v>
      </c>
      <c r="D142" s="40">
        <v>262.8</v>
      </c>
      <c r="E142" s="40">
        <v>217.7</v>
      </c>
      <c r="F142" s="40">
        <v>150.6</v>
      </c>
      <c r="G142" s="40">
        <v>287.89999999999998</v>
      </c>
      <c r="H142" s="40">
        <v>231.4</v>
      </c>
      <c r="I142" s="40">
        <v>284.89999999999998</v>
      </c>
      <c r="J142" s="40">
        <v>267.8</v>
      </c>
      <c r="K142" s="40">
        <v>381.1</v>
      </c>
      <c r="L142" s="40">
        <v>272.39999999999998</v>
      </c>
      <c r="M142" s="40">
        <v>246.1</v>
      </c>
      <c r="N142" s="40">
        <v>223.5</v>
      </c>
      <c r="O142" s="40">
        <v>160.4</v>
      </c>
      <c r="P142" s="40">
        <v>144</v>
      </c>
      <c r="Q142" s="40">
        <v>147.30000000000001</v>
      </c>
      <c r="R142" s="40">
        <v>161.4</v>
      </c>
      <c r="S142" s="40">
        <v>195.3</v>
      </c>
      <c r="T142" s="40">
        <v>223.4</v>
      </c>
      <c r="U142" s="39"/>
      <c r="V142" s="41"/>
      <c r="W142" s="41"/>
      <c r="X142" s="41"/>
      <c r="Y142" s="41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</row>
    <row r="143" spans="1:58" ht="11.25" customHeight="1" x14ac:dyDescent="0.2">
      <c r="A143" s="65" t="s">
        <v>36</v>
      </c>
      <c r="B143" s="77" t="s">
        <v>188</v>
      </c>
      <c r="C143">
        <v>16</v>
      </c>
      <c r="D143" s="40">
        <v>165.9</v>
      </c>
      <c r="E143" s="40">
        <v>172.1</v>
      </c>
      <c r="F143" s="40">
        <v>103.6</v>
      </c>
      <c r="G143" s="40">
        <v>175</v>
      </c>
      <c r="H143" s="40">
        <v>185.8</v>
      </c>
      <c r="I143" s="40">
        <v>228.2</v>
      </c>
      <c r="J143" s="40">
        <v>242.7</v>
      </c>
      <c r="K143" s="40">
        <v>317.10000000000002</v>
      </c>
      <c r="L143" s="40">
        <v>248.8</v>
      </c>
      <c r="M143" s="40">
        <v>214.5</v>
      </c>
      <c r="N143" s="40">
        <v>186.5</v>
      </c>
      <c r="O143" s="40">
        <v>146.19999999999999</v>
      </c>
      <c r="P143" s="40">
        <v>114.8</v>
      </c>
      <c r="Q143" s="40">
        <v>120.6</v>
      </c>
      <c r="R143" s="40">
        <v>146</v>
      </c>
      <c r="S143" s="40">
        <v>173.4</v>
      </c>
      <c r="T143" s="40">
        <v>186.6</v>
      </c>
      <c r="U143" s="39"/>
      <c r="V143" s="41"/>
      <c r="W143" s="41"/>
      <c r="X143" s="41"/>
      <c r="Y143" s="41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</row>
    <row r="144" spans="1:58" ht="11.25" customHeight="1" x14ac:dyDescent="0.2">
      <c r="A144" s="65" t="s">
        <v>36</v>
      </c>
      <c r="B144" s="77" t="s">
        <v>191</v>
      </c>
      <c r="C144">
        <v>16</v>
      </c>
      <c r="D144" s="40">
        <v>273.10000000000002</v>
      </c>
      <c r="E144" s="40">
        <v>244.5</v>
      </c>
      <c r="F144" s="40">
        <v>139.30000000000001</v>
      </c>
      <c r="G144" s="40">
        <v>274.60000000000002</v>
      </c>
      <c r="H144" s="40">
        <v>231.5</v>
      </c>
      <c r="I144" s="40">
        <v>249.6</v>
      </c>
      <c r="J144" s="40">
        <v>209.1</v>
      </c>
      <c r="K144" s="40">
        <v>275</v>
      </c>
      <c r="L144" s="40">
        <v>218.4</v>
      </c>
      <c r="M144" s="40">
        <v>212.8</v>
      </c>
      <c r="N144" s="40">
        <v>205.5</v>
      </c>
      <c r="O144" s="40">
        <v>180</v>
      </c>
      <c r="P144" s="40">
        <v>138.1</v>
      </c>
      <c r="Q144" s="40">
        <v>120.9</v>
      </c>
      <c r="R144" s="40">
        <v>163.1</v>
      </c>
      <c r="S144" s="40">
        <v>185.6</v>
      </c>
      <c r="T144" s="40">
        <v>203.3</v>
      </c>
      <c r="U144" s="39"/>
      <c r="V144" s="41"/>
      <c r="W144" s="41"/>
      <c r="X144" s="41"/>
      <c r="Y144" s="41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</row>
    <row r="145" spans="1:58" ht="11.25" customHeight="1" x14ac:dyDescent="0.2">
      <c r="A145" s="65" t="s">
        <v>36</v>
      </c>
      <c r="B145" s="77" t="s">
        <v>196</v>
      </c>
      <c r="C145">
        <v>16</v>
      </c>
      <c r="D145" s="40">
        <v>237</v>
      </c>
      <c r="E145" s="40">
        <v>210.6</v>
      </c>
      <c r="F145" s="40">
        <v>163.30000000000001</v>
      </c>
      <c r="G145" s="40">
        <v>235.7</v>
      </c>
      <c r="H145" s="40">
        <v>221.5</v>
      </c>
      <c r="I145" s="40">
        <v>240.6</v>
      </c>
      <c r="J145" s="40">
        <v>165.5</v>
      </c>
      <c r="K145" s="40">
        <v>211.1</v>
      </c>
      <c r="L145" s="40">
        <v>149.30000000000001</v>
      </c>
      <c r="M145" s="40">
        <v>189.3</v>
      </c>
      <c r="N145" s="40">
        <v>160.6</v>
      </c>
      <c r="O145" s="40">
        <v>173.7</v>
      </c>
      <c r="P145" s="40">
        <v>155.19999999999999</v>
      </c>
      <c r="Q145" s="40">
        <v>141.19999999999999</v>
      </c>
      <c r="R145" s="40">
        <v>149.9</v>
      </c>
      <c r="S145" s="40">
        <v>160.9</v>
      </c>
      <c r="T145" s="40">
        <v>179.6</v>
      </c>
      <c r="U145" s="39"/>
      <c r="V145" s="41"/>
      <c r="W145" s="41"/>
      <c r="X145" s="41"/>
      <c r="Y145" s="41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</row>
    <row r="146" spans="1:58" ht="11.25" customHeight="1" x14ac:dyDescent="0.2">
      <c r="A146" t="s">
        <v>29</v>
      </c>
      <c r="D146" s="40">
        <f>AVERAGE(D4:D145)</f>
        <v>170.03070915492953</v>
      </c>
      <c r="E146" s="40">
        <f t="shared" ref="E146:T146" si="0">AVERAGE(E4:E145)</f>
        <v>160.30032535211265</v>
      </c>
      <c r="F146" s="40">
        <f t="shared" si="0"/>
        <v>123.43007042253518</v>
      </c>
      <c r="G146" s="40">
        <f t="shared" si="0"/>
        <v>176.06270915492956</v>
      </c>
      <c r="H146" s="40">
        <f t="shared" si="0"/>
        <v>171.73823943661975</v>
      </c>
      <c r="I146" s="40">
        <f t="shared" si="0"/>
        <v>215.69709929577473</v>
      </c>
      <c r="J146" s="40">
        <f t="shared" si="0"/>
        <v>189.31167253521127</v>
      </c>
      <c r="K146" s="40">
        <f t="shared" si="0"/>
        <v>242.23407323943658</v>
      </c>
      <c r="L146" s="40">
        <f t="shared" si="0"/>
        <v>206.73102957746477</v>
      </c>
      <c r="M146" s="40">
        <f t="shared" si="0"/>
        <v>180.87393873239427</v>
      </c>
      <c r="N146" s="40">
        <f t="shared" si="0"/>
        <v>186.33870352112666</v>
      </c>
      <c r="O146" s="40">
        <f t="shared" si="0"/>
        <v>129.5210225352113</v>
      </c>
      <c r="P146" s="40">
        <f t="shared" si="0"/>
        <v>119.61094577464786</v>
      </c>
      <c r="Q146" s="40">
        <f t="shared" si="0"/>
        <v>116.01045070422533</v>
      </c>
      <c r="R146" s="40">
        <f t="shared" si="0"/>
        <v>150.0683823943661</v>
      </c>
      <c r="S146" s="40">
        <f t="shared" si="0"/>
        <v>155.17366690140847</v>
      </c>
      <c r="T146" s="40">
        <f t="shared" si="0"/>
        <v>172.21428661971828</v>
      </c>
      <c r="U146" s="39"/>
      <c r="V146" s="41"/>
      <c r="W146" s="41"/>
      <c r="X146" s="41"/>
      <c r="Y146" s="41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</row>
    <row r="147" spans="1:58" ht="11.25" customHeight="1" x14ac:dyDescent="0.2">
      <c r="A147" t="s">
        <v>30</v>
      </c>
      <c r="D147" s="40">
        <f t="shared" ref="D147:T147" si="1">AVERAGE(D83:D112)</f>
        <v>174.35666666666665</v>
      </c>
      <c r="E147" s="40">
        <f t="shared" si="1"/>
        <v>164.60666666666663</v>
      </c>
      <c r="F147" s="40">
        <f t="shared" si="1"/>
        <v>130.53333333333336</v>
      </c>
      <c r="G147" s="40">
        <f t="shared" si="1"/>
        <v>179.91299999999998</v>
      </c>
      <c r="H147" s="40">
        <f t="shared" si="1"/>
        <v>177.27333333333334</v>
      </c>
      <c r="I147" s="40">
        <f t="shared" si="1"/>
        <v>222.768</v>
      </c>
      <c r="J147" s="40">
        <f t="shared" si="1"/>
        <v>199.72333333333327</v>
      </c>
      <c r="K147" s="40">
        <f t="shared" si="1"/>
        <v>255.12333333333336</v>
      </c>
      <c r="L147" s="40">
        <f t="shared" si="1"/>
        <v>224.01033333333336</v>
      </c>
      <c r="M147" s="40">
        <f t="shared" si="1"/>
        <v>192.8956666666667</v>
      </c>
      <c r="N147" s="40">
        <f t="shared" si="1"/>
        <v>199.85100000000003</v>
      </c>
      <c r="O147" s="40">
        <f t="shared" si="1"/>
        <v>130.16400000000002</v>
      </c>
      <c r="P147" s="40">
        <f t="shared" si="1"/>
        <v>123.04999999999997</v>
      </c>
      <c r="Q147" s="40">
        <f t="shared" si="1"/>
        <v>119.20666666666664</v>
      </c>
      <c r="R147" s="40">
        <f t="shared" si="1"/>
        <v>151.96966666666668</v>
      </c>
      <c r="S147" s="40">
        <f t="shared" si="1"/>
        <v>159.39666666666668</v>
      </c>
      <c r="T147" s="40">
        <f t="shared" si="1"/>
        <v>180.68843999999999</v>
      </c>
      <c r="U147" s="39"/>
      <c r="V147" s="41"/>
      <c r="W147" s="41"/>
      <c r="X147" s="41"/>
      <c r="Y147" s="41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</row>
    <row r="148" spans="1:58" ht="11.25" customHeight="1" x14ac:dyDescent="0.2">
      <c r="A148" t="s">
        <v>31</v>
      </c>
      <c r="D148" s="40">
        <f t="shared" ref="D148:T148" si="2">AVERAGE(D93:D122)</f>
        <v>181.56666666666669</v>
      </c>
      <c r="E148" s="40">
        <f t="shared" si="2"/>
        <v>166.71333333333334</v>
      </c>
      <c r="F148" s="40">
        <f t="shared" si="2"/>
        <v>132.99</v>
      </c>
      <c r="G148" s="40">
        <f t="shared" si="2"/>
        <v>188.27399999999994</v>
      </c>
      <c r="H148" s="40">
        <f t="shared" si="2"/>
        <v>181.43666666666667</v>
      </c>
      <c r="I148" s="40">
        <f t="shared" si="2"/>
        <v>226.00033333333334</v>
      </c>
      <c r="J148" s="40">
        <f t="shared" si="2"/>
        <v>205.26999999999995</v>
      </c>
      <c r="K148" s="40">
        <f t="shared" si="2"/>
        <v>260.95666666666665</v>
      </c>
      <c r="L148" s="40">
        <f t="shared" si="2"/>
        <v>226.10333333333332</v>
      </c>
      <c r="M148" s="40">
        <f t="shared" si="2"/>
        <v>192.85099999999994</v>
      </c>
      <c r="N148" s="40">
        <f t="shared" si="2"/>
        <v>199.71333333333328</v>
      </c>
      <c r="O148" s="40">
        <f t="shared" si="2"/>
        <v>135.66933333333333</v>
      </c>
      <c r="P148" s="40">
        <f t="shared" si="2"/>
        <v>125.85000000000004</v>
      </c>
      <c r="Q148" s="40">
        <f t="shared" si="2"/>
        <v>120.21000000000001</v>
      </c>
      <c r="R148" s="40">
        <f t="shared" si="2"/>
        <v>151.58733333333333</v>
      </c>
      <c r="S148" s="40">
        <f t="shared" si="2"/>
        <v>162.07000000000002</v>
      </c>
      <c r="T148" s="40">
        <f t="shared" si="2"/>
        <v>182.84182000000001</v>
      </c>
      <c r="U148" s="39"/>
      <c r="V148" s="41"/>
      <c r="W148" s="41"/>
      <c r="X148" s="41"/>
      <c r="Y148" s="41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</row>
    <row r="149" spans="1:58" ht="11.25" customHeight="1" x14ac:dyDescent="0.2">
      <c r="A149" t="s">
        <v>32</v>
      </c>
      <c r="D149" s="40">
        <f>AVERAGE(D103:D132)</f>
        <v>191.99616000000003</v>
      </c>
      <c r="E149" s="40">
        <f t="shared" ref="E149:T149" si="3">AVERAGE(E103:E132)</f>
        <v>181.42500666666666</v>
      </c>
      <c r="F149" s="40">
        <f t="shared" si="3"/>
        <v>138.96122</v>
      </c>
      <c r="G149" s="40">
        <f t="shared" si="3"/>
        <v>197.88184000000001</v>
      </c>
      <c r="H149" s="40">
        <f t="shared" si="3"/>
        <v>196.52692333333334</v>
      </c>
      <c r="I149" s="40">
        <f t="shared" si="3"/>
        <v>243.28532000000004</v>
      </c>
      <c r="J149" s="40">
        <f t="shared" si="3"/>
        <v>212.69975666666676</v>
      </c>
      <c r="K149" s="40">
        <f t="shared" si="3"/>
        <v>268.62328333333329</v>
      </c>
      <c r="L149" s="40">
        <f t="shared" si="3"/>
        <v>233.85300666666669</v>
      </c>
      <c r="M149" s="40">
        <f t="shared" si="3"/>
        <v>202.88115333333337</v>
      </c>
      <c r="N149" s="40">
        <f t="shared" si="3"/>
        <v>210.87768333333332</v>
      </c>
      <c r="O149" s="40">
        <f t="shared" si="3"/>
        <v>142.08747666666665</v>
      </c>
      <c r="P149" s="40">
        <f t="shared" si="3"/>
        <v>131.70643666666666</v>
      </c>
      <c r="Q149" s="40">
        <f t="shared" si="3"/>
        <v>129.45697666666669</v>
      </c>
      <c r="R149" s="40">
        <f t="shared" si="3"/>
        <v>161.65889666666672</v>
      </c>
      <c r="S149" s="40">
        <f t="shared" si="3"/>
        <v>173.69273333333325</v>
      </c>
      <c r="T149" s="40">
        <f t="shared" si="3"/>
        <v>192.83064999999996</v>
      </c>
      <c r="U149" s="39"/>
      <c r="V149" s="41"/>
      <c r="W149" s="41"/>
      <c r="X149" s="41"/>
      <c r="Y149" s="41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</row>
    <row r="150" spans="1:58" ht="11.25" customHeight="1" x14ac:dyDescent="0.2">
      <c r="A150" t="s">
        <v>185</v>
      </c>
      <c r="D150" s="40">
        <f>AVERAGE(D113:D142)</f>
        <v>199.9823466666667</v>
      </c>
      <c r="E150" s="40">
        <f t="shared" ref="E150:T150" si="4">AVERAGE(E113:E142)</f>
        <v>186.16189</v>
      </c>
      <c r="F150" s="40">
        <f t="shared" si="4"/>
        <v>133.32314</v>
      </c>
      <c r="G150" s="40">
        <f t="shared" si="4"/>
        <v>206.92711</v>
      </c>
      <c r="H150" s="40">
        <f t="shared" si="4"/>
        <v>195.34</v>
      </c>
      <c r="I150" s="40">
        <f t="shared" si="4"/>
        <v>238.35967333333332</v>
      </c>
      <c r="J150" s="40">
        <f t="shared" si="4"/>
        <v>208.23284000000004</v>
      </c>
      <c r="K150" s="40">
        <f t="shared" si="4"/>
        <v>270.33004666666676</v>
      </c>
      <c r="L150" s="40">
        <f t="shared" si="4"/>
        <v>227.27099999999993</v>
      </c>
      <c r="M150" s="40">
        <f t="shared" si="4"/>
        <v>195.15896333333336</v>
      </c>
      <c r="N150" s="40">
        <f t="shared" si="4"/>
        <v>203.47125333333341</v>
      </c>
      <c r="O150" s="40">
        <f t="shared" si="4"/>
        <v>144.78898333333331</v>
      </c>
      <c r="P150" s="40">
        <f t="shared" si="4"/>
        <v>130.04211666666666</v>
      </c>
      <c r="Q150" s="40">
        <f t="shared" si="4"/>
        <v>126.21189000000004</v>
      </c>
      <c r="R150" s="40">
        <f t="shared" si="4"/>
        <v>158.45069000000001</v>
      </c>
      <c r="S150" s="40">
        <f t="shared" si="4"/>
        <v>168.46177666666668</v>
      </c>
      <c r="T150" s="40">
        <f t="shared" si="4"/>
        <v>189.15556666666663</v>
      </c>
      <c r="U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</row>
    <row r="151" spans="1:58" x14ac:dyDescent="0.2">
      <c r="A151" t="s">
        <v>189</v>
      </c>
      <c r="D151" s="40">
        <f>AVERAGE(D3:D32)</f>
        <v>142.2513896551724</v>
      </c>
      <c r="E151" s="40">
        <f t="shared" ref="E151:T151" si="5">AVERAGE(E3:E32)</f>
        <v>133.76170689655174</v>
      </c>
      <c r="F151" s="40">
        <f t="shared" si="5"/>
        <v>106.0853724137931</v>
      </c>
      <c r="G151" s="40">
        <f t="shared" si="5"/>
        <v>150.39315172413791</v>
      </c>
      <c r="H151" s="40">
        <f t="shared" si="5"/>
        <v>146.49758620689656</v>
      </c>
      <c r="I151" s="40">
        <f t="shared" si="5"/>
        <v>190.23647931034486</v>
      </c>
      <c r="J151" s="40">
        <f t="shared" si="5"/>
        <v>165.91973448275863</v>
      </c>
      <c r="K151" s="40">
        <f t="shared" si="5"/>
        <v>201.62541379310341</v>
      </c>
      <c r="L151" s="40">
        <f t="shared" si="5"/>
        <v>178.58331724137932</v>
      </c>
      <c r="M151" s="40">
        <f t="shared" si="5"/>
        <v>157.40622068965513</v>
      </c>
      <c r="N151" s="40">
        <f t="shared" si="5"/>
        <v>163.18338965517239</v>
      </c>
      <c r="O151" s="40">
        <f t="shared" si="5"/>
        <v>112.54088620689657</v>
      </c>
      <c r="P151" s="40">
        <f t="shared" si="5"/>
        <v>105.42726896551723</v>
      </c>
      <c r="Q151" s="40">
        <f t="shared" si="5"/>
        <v>103.59059655172413</v>
      </c>
      <c r="R151" s="40">
        <f t="shared" si="5"/>
        <v>139.47550344827587</v>
      </c>
      <c r="S151" s="40">
        <f t="shared" si="5"/>
        <v>142.73128965517239</v>
      </c>
      <c r="T151" s="40">
        <f t="shared" si="5"/>
        <v>150.78013103448274</v>
      </c>
      <c r="U151" s="40"/>
      <c r="Y151" s="40"/>
      <c r="Z151" s="40"/>
      <c r="AA151" s="40"/>
      <c r="AB151" s="40"/>
    </row>
    <row r="152" spans="1:58" x14ac:dyDescent="0.2"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spans="1:58" x14ac:dyDescent="0.2"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</sheetData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/>
  </sheetPr>
  <dimension ref="A1:S153"/>
  <sheetViews>
    <sheetView showGridLines="0" topLeftCell="A127" workbookViewId="0">
      <selection activeCell="C163" sqref="C163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45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91" t="s">
        <v>197</v>
      </c>
      <c r="C1" s="91"/>
      <c r="D1" s="92"/>
    </row>
    <row r="2" spans="1:19" ht="15.95" customHeight="1" x14ac:dyDescent="0.2">
      <c r="A2" s="16" t="s">
        <v>2</v>
      </c>
      <c r="B2" s="91"/>
      <c r="C2" s="91"/>
      <c r="D2" s="92"/>
    </row>
    <row r="3" spans="1:19" ht="15.95" customHeight="1" x14ac:dyDescent="0.2">
      <c r="A3" s="16" t="s">
        <v>0</v>
      </c>
      <c r="B3" s="91" t="s">
        <v>200</v>
      </c>
      <c r="C3" s="91"/>
      <c r="D3" s="92"/>
      <c r="S3" s="9" t="str">
        <f>"Quelle: "&amp;'7_Daten'!B3</f>
        <v>Quelle: Deutscher Wetterdienst (DWD), Mitteilung vom 15.03.2024</v>
      </c>
    </row>
    <row r="4" spans="1:19" x14ac:dyDescent="0.2">
      <c r="A4" s="16" t="s">
        <v>3</v>
      </c>
      <c r="B4" s="91"/>
      <c r="C4" s="91"/>
      <c r="D4" s="92"/>
    </row>
    <row r="5" spans="1:19" x14ac:dyDescent="0.2">
      <c r="A5" s="16" t="s">
        <v>8</v>
      </c>
      <c r="B5" s="91" t="s">
        <v>43</v>
      </c>
      <c r="C5" s="91"/>
      <c r="D5" s="92"/>
    </row>
    <row r="6" spans="1:19" x14ac:dyDescent="0.2">
      <c r="A6" s="17" t="s">
        <v>9</v>
      </c>
      <c r="B6" s="93"/>
      <c r="C6" s="93"/>
      <c r="D6" s="94"/>
    </row>
    <row r="8" spans="1:19" x14ac:dyDescent="0.2">
      <c r="A8" s="10"/>
      <c r="B8" s="10"/>
      <c r="C8" s="46"/>
      <c r="D8" s="8"/>
    </row>
    <row r="9" spans="1:19" ht="18.75" customHeight="1" x14ac:dyDescent="0.2">
      <c r="A9" s="8"/>
      <c r="B9" s="37"/>
      <c r="C9" s="38" t="s">
        <v>33</v>
      </c>
      <c r="D9" s="38" t="s">
        <v>190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49" t="e">
        <f>NA()</f>
        <v>#N/A</v>
      </c>
      <c r="D10" s="47">
        <f>'7_DWD'!$T$151</f>
        <v>150.78013103448274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50" t="e">
        <v>#N/A</v>
      </c>
      <c r="D11" s="48">
        <f>'7_DWD'!$T$151</f>
        <v>150.78013103448274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47">
        <f>'7_DWD'!T4</f>
        <v>96.4268</v>
      </c>
      <c r="D12" s="47">
        <f>'7_DWD'!$T$151</f>
        <v>150.78013103448274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48">
        <f>'7_DWD'!T5</f>
        <v>151.38400000000001</v>
      </c>
      <c r="D13" s="48">
        <f>'7_DWD'!$T$151</f>
        <v>150.78013103448274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47">
        <f>'7_DWD'!T6</f>
        <v>179.87310000000002</v>
      </c>
      <c r="D14" s="47">
        <f>'7_DWD'!$T$151</f>
        <v>150.78013103448274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48">
        <f>'7_DWD'!T7</f>
        <v>167.18049999999999</v>
      </c>
      <c r="D15" s="48">
        <f>'7_DWD'!$T$151</f>
        <v>150.78013103448274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47">
        <f>'7_DWD'!T8</f>
        <v>128.84399999999999</v>
      </c>
      <c r="D16" s="47">
        <f>'7_DWD'!$T$151</f>
        <v>150.78013103448274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48">
        <f>'7_DWD'!T9</f>
        <v>120.0133</v>
      </c>
      <c r="D17" s="48">
        <f>'7_DWD'!$T$151</f>
        <v>150.78013103448274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47">
        <f>'7_DWD'!T10</f>
        <v>162.56799999999998</v>
      </c>
      <c r="D18" s="47">
        <f>'7_DWD'!$T$151</f>
        <v>150.78013103448274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48">
        <f>'7_DWD'!T11</f>
        <v>114.40190000000001</v>
      </c>
      <c r="D19" s="48">
        <f>'7_DWD'!$T$151</f>
        <v>150.78013103448274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47">
        <f>'7_DWD'!T12</f>
        <v>127.55680000000001</v>
      </c>
      <c r="D20" s="47">
        <f>'7_DWD'!$T$151</f>
        <v>150.78013103448274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48">
        <f>'7_DWD'!T13</f>
        <v>68.559700000000007</v>
      </c>
      <c r="D21" s="48">
        <f>'7_DWD'!$T$151</f>
        <v>150.78013103448274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47">
        <f>'7_DWD'!T14</f>
        <v>205.6</v>
      </c>
      <c r="D22" s="47">
        <f>'7_DWD'!$T$151</f>
        <v>150.78013103448274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48">
        <f>'7_DWD'!T15</f>
        <v>184.74</v>
      </c>
      <c r="D23" s="48">
        <f>'7_DWD'!$T$151</f>
        <v>150.78013103448274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47">
        <f>'7_DWD'!T16</f>
        <v>124.15</v>
      </c>
      <c r="D24" s="47">
        <f>'7_DWD'!$T$151</f>
        <v>150.78013103448274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48">
        <f>'7_DWD'!T17</f>
        <v>149.04</v>
      </c>
      <c r="D25" s="48">
        <f>'7_DWD'!$T$151</f>
        <v>150.78013103448274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47">
        <f>'7_DWD'!T18</f>
        <v>145.36000000000001</v>
      </c>
      <c r="D26" s="47">
        <f>'7_DWD'!$T$151</f>
        <v>150.78013103448274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48">
        <f>'7_DWD'!T19</f>
        <v>135.21</v>
      </c>
      <c r="D27" s="48">
        <f>'7_DWD'!$T$151</f>
        <v>150.78013103448274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47">
        <f>'7_DWD'!T20</f>
        <v>157.38</v>
      </c>
      <c r="D28" s="47">
        <f>'7_DWD'!$T$151</f>
        <v>150.78013103448274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48">
        <f>'7_DWD'!T21</f>
        <v>163.9</v>
      </c>
      <c r="D29" s="48">
        <f>'7_DWD'!$T$151</f>
        <v>150.78013103448274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47">
        <f>'7_DWD'!T22</f>
        <v>202.79</v>
      </c>
      <c r="D30" s="47">
        <f>'7_DWD'!$T$151</f>
        <v>150.78013103448274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48">
        <f>'7_DWD'!T23</f>
        <v>149.79569999999998</v>
      </c>
      <c r="D31" s="48">
        <f>'7_DWD'!$T$151</f>
        <v>150.78013103448274</v>
      </c>
    </row>
    <row r="32" spans="1:19" ht="18.75" customHeight="1" x14ac:dyDescent="0.2">
      <c r="A32" s="14"/>
      <c r="B32" s="13">
        <v>1902</v>
      </c>
      <c r="C32" s="47">
        <f>'7_DWD'!T24</f>
        <v>157.77970000000002</v>
      </c>
      <c r="D32" s="47">
        <f>'7_DWD'!$T$151</f>
        <v>150.78013103448274</v>
      </c>
    </row>
    <row r="33" spans="1:4" ht="18.75" customHeight="1" x14ac:dyDescent="0.2">
      <c r="A33" s="14"/>
      <c r="B33" s="15">
        <v>1903</v>
      </c>
      <c r="C33" s="48">
        <f>'7_DWD'!T25</f>
        <v>160.76730000000001</v>
      </c>
      <c r="D33" s="48">
        <f>'7_DWD'!$T$151</f>
        <v>150.78013103448274</v>
      </c>
    </row>
    <row r="34" spans="1:4" ht="18.75" customHeight="1" x14ac:dyDescent="0.2">
      <c r="A34" s="14"/>
      <c r="B34" s="13">
        <v>1904</v>
      </c>
      <c r="C34" s="47">
        <f>'7_DWD'!T26</f>
        <v>131.03790000000001</v>
      </c>
      <c r="D34" s="47">
        <f>'7_DWD'!$T$151</f>
        <v>150.78013103448274</v>
      </c>
    </row>
    <row r="35" spans="1:4" ht="18.75" customHeight="1" x14ac:dyDescent="0.2">
      <c r="A35" s="14"/>
      <c r="B35" s="15">
        <v>1905</v>
      </c>
      <c r="C35" s="48">
        <f>'7_DWD'!T27</f>
        <v>145.71100000000001</v>
      </c>
      <c r="D35" s="48">
        <f>'7_DWD'!$T$151</f>
        <v>150.78013103448274</v>
      </c>
    </row>
    <row r="36" spans="1:4" ht="18.75" customHeight="1" x14ac:dyDescent="0.2">
      <c r="A36" s="14"/>
      <c r="B36" s="13">
        <v>1906</v>
      </c>
      <c r="C36" s="47">
        <f>'7_DWD'!T28</f>
        <v>157.05020000000002</v>
      </c>
      <c r="D36" s="47">
        <f>'7_DWD'!$T$151</f>
        <v>150.78013103448274</v>
      </c>
    </row>
    <row r="37" spans="1:4" ht="18.75" customHeight="1" x14ac:dyDescent="0.2">
      <c r="A37" s="14"/>
      <c r="B37" s="15">
        <v>1907</v>
      </c>
      <c r="C37" s="48">
        <f>'7_DWD'!T29</f>
        <v>169.7329</v>
      </c>
      <c r="D37" s="48">
        <f>'7_DWD'!$T$151</f>
        <v>150.78013103448274</v>
      </c>
    </row>
    <row r="38" spans="1:4" ht="18.75" customHeight="1" x14ac:dyDescent="0.2">
      <c r="A38" s="14"/>
      <c r="B38" s="13">
        <v>1908</v>
      </c>
      <c r="C38" s="47">
        <f>'7_DWD'!T30</f>
        <v>180.29150000000001</v>
      </c>
      <c r="D38" s="47">
        <f>'7_DWD'!$T$151</f>
        <v>150.78013103448274</v>
      </c>
    </row>
    <row r="39" spans="1:4" ht="18.75" customHeight="1" x14ac:dyDescent="0.2">
      <c r="A39" s="14"/>
      <c r="B39" s="15">
        <v>1909</v>
      </c>
      <c r="C39" s="48">
        <f>'7_DWD'!T31</f>
        <v>120.0746</v>
      </c>
      <c r="D39" s="48">
        <f>'7_DWD'!$T$151</f>
        <v>150.78013103448274</v>
      </c>
    </row>
    <row r="40" spans="1:4" ht="18.75" customHeight="1" x14ac:dyDescent="0.2">
      <c r="A40" s="14"/>
      <c r="B40" s="13">
        <v>1910</v>
      </c>
      <c r="C40" s="47">
        <f>'7_DWD'!T32</f>
        <v>215.4049</v>
      </c>
      <c r="D40" s="47">
        <f>'7_DWD'!$T$151</f>
        <v>150.78013103448274</v>
      </c>
    </row>
    <row r="41" spans="1:4" ht="18.75" customHeight="1" x14ac:dyDescent="0.2">
      <c r="A41" s="14"/>
      <c r="B41" s="15">
        <v>1911</v>
      </c>
      <c r="C41" s="48">
        <f>'7_DWD'!T33</f>
        <v>140.85900000000001</v>
      </c>
      <c r="D41" s="48">
        <f>'7_DWD'!$T$151</f>
        <v>150.78013103448274</v>
      </c>
    </row>
    <row r="42" spans="1:4" ht="18.75" customHeight="1" x14ac:dyDescent="0.2">
      <c r="A42" s="14"/>
      <c r="B42" s="13">
        <v>1912</v>
      </c>
      <c r="C42" s="47">
        <f>'7_DWD'!T34</f>
        <v>179.30349999999999</v>
      </c>
      <c r="D42" s="47">
        <f>'7_DWD'!$T$151</f>
        <v>150.78013103448274</v>
      </c>
    </row>
    <row r="43" spans="1:4" ht="18.75" customHeight="1" x14ac:dyDescent="0.2">
      <c r="A43" s="14"/>
      <c r="B43" s="15">
        <v>1913</v>
      </c>
      <c r="C43" s="48">
        <f>'7_DWD'!T35</f>
        <v>147.22399999999999</v>
      </c>
      <c r="D43" s="48">
        <f>'7_DWD'!$T$151</f>
        <v>150.78013103448274</v>
      </c>
    </row>
    <row r="44" spans="1:4" ht="18.75" customHeight="1" x14ac:dyDescent="0.2">
      <c r="A44" s="14"/>
      <c r="B44" s="13">
        <v>1914</v>
      </c>
      <c r="C44" s="47">
        <f>'7_DWD'!T36</f>
        <v>158.55180000000001</v>
      </c>
      <c r="D44" s="47">
        <f>'7_DWD'!$T$151</f>
        <v>150.78013103448274</v>
      </c>
    </row>
    <row r="45" spans="1:4" ht="18.75" customHeight="1" x14ac:dyDescent="0.2">
      <c r="A45" s="8"/>
      <c r="B45" s="15">
        <v>1915</v>
      </c>
      <c r="C45" s="48">
        <f>'7_DWD'!T37</f>
        <v>185.99680000000001</v>
      </c>
      <c r="D45" s="48">
        <f>'7_DWD'!$T$151</f>
        <v>150.78013103448274</v>
      </c>
    </row>
    <row r="46" spans="1:4" ht="18.75" customHeight="1" x14ac:dyDescent="0.2">
      <c r="B46" s="13">
        <v>1916</v>
      </c>
      <c r="C46" s="47">
        <f>'7_DWD'!T38</f>
        <v>268.83139999999997</v>
      </c>
      <c r="D46" s="47">
        <f>'7_DWD'!$T$151</f>
        <v>150.78013103448274</v>
      </c>
    </row>
    <row r="47" spans="1:4" ht="18.75" customHeight="1" x14ac:dyDescent="0.2">
      <c r="B47" s="15">
        <v>1917</v>
      </c>
      <c r="C47" s="48">
        <f>'7_DWD'!T39</f>
        <v>151.11539999999999</v>
      </c>
      <c r="D47" s="48">
        <f>'7_DWD'!$T$151</f>
        <v>150.78013103448274</v>
      </c>
    </row>
    <row r="48" spans="1:4" ht="18.75" customHeight="1" x14ac:dyDescent="0.2">
      <c r="B48" s="13">
        <v>1918</v>
      </c>
      <c r="C48" s="47">
        <f>'7_DWD'!T40</f>
        <v>152.95429999999999</v>
      </c>
      <c r="D48" s="47">
        <f>'7_DWD'!$T$151</f>
        <v>150.78013103448274</v>
      </c>
    </row>
    <row r="49" spans="2:4" ht="18.75" customHeight="1" x14ac:dyDescent="0.2">
      <c r="B49" s="15">
        <v>1919</v>
      </c>
      <c r="C49" s="48">
        <f>'7_DWD'!T41</f>
        <v>179.32189999999997</v>
      </c>
      <c r="D49" s="48">
        <f>'7_DWD'!$T$151</f>
        <v>150.78013103448274</v>
      </c>
    </row>
    <row r="50" spans="2:4" ht="18.75" customHeight="1" x14ac:dyDescent="0.2">
      <c r="B50" s="13">
        <v>1920</v>
      </c>
      <c r="C50" s="47">
        <f>'7_DWD'!T42</f>
        <v>246.31989999999999</v>
      </c>
      <c r="D50" s="47">
        <f>'7_DWD'!$T$151</f>
        <v>150.78013103448274</v>
      </c>
    </row>
    <row r="51" spans="2:4" ht="18.75" customHeight="1" x14ac:dyDescent="0.2">
      <c r="B51" s="15">
        <v>1921</v>
      </c>
      <c r="C51" s="48">
        <f>'7_DWD'!T43</f>
        <v>164.26689999999999</v>
      </c>
      <c r="D51" s="48">
        <f>'7_DWD'!$T$151</f>
        <v>150.78013103448274</v>
      </c>
    </row>
    <row r="52" spans="2:4" ht="18.75" customHeight="1" x14ac:dyDescent="0.2">
      <c r="B52" s="13">
        <v>1922</v>
      </c>
      <c r="C52" s="47">
        <f>'7_DWD'!T44</f>
        <v>183.715</v>
      </c>
      <c r="D52" s="47">
        <f>'7_DWD'!$T$151</f>
        <v>150.78013103448274</v>
      </c>
    </row>
    <row r="53" spans="2:4" ht="18.75" customHeight="1" x14ac:dyDescent="0.2">
      <c r="B53" s="15">
        <v>1923</v>
      </c>
      <c r="C53" s="48">
        <f>'7_DWD'!T45</f>
        <v>193.38290000000001</v>
      </c>
      <c r="D53" s="48">
        <f>'7_DWD'!$T$151</f>
        <v>150.78013103448274</v>
      </c>
    </row>
    <row r="54" spans="2:4" ht="18.75" customHeight="1" x14ac:dyDescent="0.2">
      <c r="B54" s="13">
        <v>1924</v>
      </c>
      <c r="C54" s="47">
        <f>'7_DWD'!T46</f>
        <v>129.52260000000001</v>
      </c>
      <c r="D54" s="47">
        <f>'7_DWD'!$T$151</f>
        <v>150.78013103448274</v>
      </c>
    </row>
    <row r="55" spans="2:4" ht="18.75" customHeight="1" x14ac:dyDescent="0.2">
      <c r="B55" s="15">
        <v>1925</v>
      </c>
      <c r="C55" s="48">
        <f>'7_DWD'!T47</f>
        <v>127.56319999999999</v>
      </c>
      <c r="D55" s="48">
        <f>'7_DWD'!$T$151</f>
        <v>150.78013103448274</v>
      </c>
    </row>
    <row r="56" spans="2:4" ht="18.75" customHeight="1" x14ac:dyDescent="0.2">
      <c r="B56" s="13">
        <v>1926</v>
      </c>
      <c r="C56" s="47">
        <f>'7_DWD'!T48</f>
        <v>232.13790000000003</v>
      </c>
      <c r="D56" s="47">
        <f>'7_DWD'!$T$151</f>
        <v>150.78013103448274</v>
      </c>
    </row>
    <row r="57" spans="2:4" ht="18.75" customHeight="1" x14ac:dyDescent="0.2">
      <c r="B57" s="15">
        <v>1927</v>
      </c>
      <c r="C57" s="48">
        <f>'7_DWD'!T49</f>
        <v>143.01070000000001</v>
      </c>
      <c r="D57" s="48">
        <f>'7_DWD'!$T$151</f>
        <v>150.78013103448274</v>
      </c>
    </row>
    <row r="58" spans="2:4" ht="18.75" customHeight="1" x14ac:dyDescent="0.2">
      <c r="B58" s="13">
        <v>1928</v>
      </c>
      <c r="C58" s="47">
        <f>'7_DWD'!T50</f>
        <v>160.02930000000001</v>
      </c>
      <c r="D58" s="47">
        <f>'7_DWD'!$T$151</f>
        <v>150.78013103448274</v>
      </c>
    </row>
    <row r="59" spans="2:4" ht="18.75" customHeight="1" x14ac:dyDescent="0.2">
      <c r="B59" s="15">
        <v>1929</v>
      </c>
      <c r="C59" s="48">
        <f>'7_DWD'!T51</f>
        <v>110.87090000000001</v>
      </c>
      <c r="D59" s="48">
        <f>'7_DWD'!$T$151</f>
        <v>150.78013103448274</v>
      </c>
    </row>
    <row r="60" spans="2:4" ht="18.75" customHeight="1" x14ac:dyDescent="0.2">
      <c r="B60" s="13">
        <v>1930</v>
      </c>
      <c r="C60" s="47">
        <f>'7_DWD'!T52</f>
        <v>134.26150000000001</v>
      </c>
      <c r="D60" s="47">
        <f>'7_DWD'!$T$151</f>
        <v>150.78013103448274</v>
      </c>
    </row>
    <row r="61" spans="2:4" ht="18.75" customHeight="1" x14ac:dyDescent="0.2">
      <c r="B61" s="15">
        <v>1931</v>
      </c>
      <c r="C61" s="48">
        <f>'7_DWD'!T53</f>
        <v>164.3587</v>
      </c>
      <c r="D61" s="48">
        <f>'7_DWD'!$T$151</f>
        <v>150.78013103448274</v>
      </c>
    </row>
    <row r="62" spans="2:4" ht="18.75" customHeight="1" x14ac:dyDescent="0.2">
      <c r="B62" s="13">
        <v>1932</v>
      </c>
      <c r="C62" s="47">
        <f>'7_DWD'!T54</f>
        <v>125.38119999999999</v>
      </c>
      <c r="D62" s="47">
        <f>'7_DWD'!$T$151</f>
        <v>150.78013103448274</v>
      </c>
    </row>
    <row r="63" spans="2:4" ht="18.75" customHeight="1" x14ac:dyDescent="0.2">
      <c r="B63" s="15">
        <v>1933</v>
      </c>
      <c r="C63" s="48">
        <f>'7_DWD'!T55</f>
        <v>90.845200000000006</v>
      </c>
      <c r="D63" s="48">
        <f>'7_DWD'!$T$151</f>
        <v>150.78013103448274</v>
      </c>
    </row>
    <row r="64" spans="2:4" ht="18.75" customHeight="1" x14ac:dyDescent="0.2">
      <c r="B64" s="13">
        <v>1934</v>
      </c>
      <c r="C64" s="47">
        <f>'7_DWD'!T56</f>
        <v>93.841700000000003</v>
      </c>
      <c r="D64" s="47">
        <f>'7_DWD'!$T$151</f>
        <v>150.78013103448274</v>
      </c>
    </row>
    <row r="65" spans="2:4" ht="18.75" customHeight="1" x14ac:dyDescent="0.2">
      <c r="B65" s="15">
        <v>1935</v>
      </c>
      <c r="C65" s="48">
        <f>'7_DWD'!T57</f>
        <v>201.17610000000002</v>
      </c>
      <c r="D65" s="48">
        <f>'7_DWD'!$T$151</f>
        <v>150.78013103448274</v>
      </c>
    </row>
    <row r="66" spans="2:4" ht="18.75" customHeight="1" x14ac:dyDescent="0.2">
      <c r="B66" s="13">
        <v>1936</v>
      </c>
      <c r="C66" s="47">
        <f>'7_DWD'!T58</f>
        <v>192.14600000000002</v>
      </c>
      <c r="D66" s="47">
        <f>'7_DWD'!$T$151</f>
        <v>150.78013103448274</v>
      </c>
    </row>
    <row r="67" spans="2:4" ht="18.75" customHeight="1" x14ac:dyDescent="0.2">
      <c r="B67" s="15">
        <v>1937</v>
      </c>
      <c r="C67" s="48">
        <f>'7_DWD'!T59</f>
        <v>215.5565</v>
      </c>
      <c r="D67" s="48">
        <f>'7_DWD'!$T$151</f>
        <v>150.78013103448274</v>
      </c>
    </row>
    <row r="68" spans="2:4" ht="18.75" customHeight="1" x14ac:dyDescent="0.2">
      <c r="B68" s="13">
        <v>1938</v>
      </c>
      <c r="C68" s="47">
        <f>'7_DWD'!T60</f>
        <v>190.20350000000002</v>
      </c>
      <c r="D68" s="47">
        <f>'7_DWD'!$T$151</f>
        <v>150.78013103448274</v>
      </c>
    </row>
    <row r="69" spans="2:4" ht="18.75" customHeight="1" x14ac:dyDescent="0.2">
      <c r="B69" s="15">
        <v>1939</v>
      </c>
      <c r="C69" s="48">
        <f>'7_DWD'!T61</f>
        <v>155.8005</v>
      </c>
      <c r="D69" s="48">
        <f>'7_DWD'!$T$151</f>
        <v>150.78013103448274</v>
      </c>
    </row>
    <row r="70" spans="2:4" ht="18.75" customHeight="1" x14ac:dyDescent="0.2">
      <c r="B70" s="13">
        <v>1940</v>
      </c>
      <c r="C70" s="47">
        <f>'7_DWD'!T62</f>
        <v>120.059</v>
      </c>
      <c r="D70" s="47">
        <f>'7_DWD'!$T$151</f>
        <v>150.78013103448274</v>
      </c>
    </row>
    <row r="71" spans="2:4" ht="18.75" customHeight="1" x14ac:dyDescent="0.2">
      <c r="B71" s="15">
        <v>1941</v>
      </c>
      <c r="C71" s="48">
        <f>'7_DWD'!T63</f>
        <v>182.82759999999999</v>
      </c>
      <c r="D71" s="48">
        <f>'7_DWD'!$T$151</f>
        <v>150.78013103448274</v>
      </c>
    </row>
    <row r="72" spans="2:4" ht="18.75" customHeight="1" x14ac:dyDescent="0.2">
      <c r="B72" s="13">
        <v>1942</v>
      </c>
      <c r="C72" s="47">
        <f>'7_DWD'!T64</f>
        <v>145.26089999999999</v>
      </c>
      <c r="D72" s="47">
        <f>'7_DWD'!$T$151</f>
        <v>150.78013103448274</v>
      </c>
    </row>
    <row r="73" spans="2:4" ht="18.75" customHeight="1" x14ac:dyDescent="0.2">
      <c r="B73" s="15">
        <v>1943</v>
      </c>
      <c r="C73" s="48">
        <f>'7_DWD'!T65</f>
        <v>121.76100000000001</v>
      </c>
      <c r="D73" s="48">
        <f>'7_DWD'!$T$151</f>
        <v>150.78013103448274</v>
      </c>
    </row>
    <row r="74" spans="2:4" ht="18.75" customHeight="1" x14ac:dyDescent="0.2">
      <c r="B74" s="13">
        <v>1944</v>
      </c>
      <c r="C74" s="47">
        <f>'7_DWD'!T66</f>
        <v>174.19980000000001</v>
      </c>
      <c r="D74" s="47">
        <f>'7_DWD'!$T$151</f>
        <v>150.78013103448274</v>
      </c>
    </row>
    <row r="75" spans="2:4" ht="18.75" customHeight="1" x14ac:dyDescent="0.2">
      <c r="B75" s="15">
        <v>1945</v>
      </c>
      <c r="C75" s="48">
        <f>'7_DWD'!T67</f>
        <v>176.12740000000002</v>
      </c>
      <c r="D75" s="48">
        <f>'7_DWD'!$T$151</f>
        <v>150.78013103448274</v>
      </c>
    </row>
    <row r="76" spans="2:4" ht="18.75" customHeight="1" x14ac:dyDescent="0.2">
      <c r="B76" s="13">
        <v>1946</v>
      </c>
      <c r="C76" s="47">
        <f>'7_DWD'!T68</f>
        <v>232.65100000000001</v>
      </c>
      <c r="D76" s="47">
        <f>'7_DWD'!$T$151</f>
        <v>150.78013103448274</v>
      </c>
    </row>
    <row r="77" spans="2:4" ht="18.75" customHeight="1" x14ac:dyDescent="0.2">
      <c r="B77" s="15">
        <v>1947</v>
      </c>
      <c r="C77" s="48">
        <f>'7_DWD'!T69</f>
        <v>97.053200000000004</v>
      </c>
      <c r="D77" s="48">
        <f>'7_DWD'!$T$151</f>
        <v>150.78013103448274</v>
      </c>
    </row>
    <row r="78" spans="2:4" ht="18.75" customHeight="1" x14ac:dyDescent="0.2">
      <c r="B78" s="13">
        <v>1948</v>
      </c>
      <c r="C78" s="47">
        <f>'7_DWD'!T70</f>
        <v>303.96969999999999</v>
      </c>
      <c r="D78" s="47">
        <f>'7_DWD'!$T$151</f>
        <v>150.78013103448274</v>
      </c>
    </row>
    <row r="79" spans="2:4" ht="18.75" customHeight="1" x14ac:dyDescent="0.2">
      <c r="B79" s="15">
        <v>1949</v>
      </c>
      <c r="C79" s="48">
        <f>'7_DWD'!T71</f>
        <v>92.51</v>
      </c>
      <c r="D79" s="48">
        <f>'7_DWD'!$T$151</f>
        <v>150.78013103448274</v>
      </c>
    </row>
    <row r="80" spans="2:4" ht="18.75" customHeight="1" x14ac:dyDescent="0.2">
      <c r="B80" s="13">
        <v>1950</v>
      </c>
      <c r="C80" s="47">
        <f>'7_DWD'!T72</f>
        <v>228.6694</v>
      </c>
      <c r="D80" s="47">
        <f>'7_DWD'!$T$151</f>
        <v>150.78013103448274</v>
      </c>
    </row>
    <row r="81" spans="2:4" ht="18.75" customHeight="1" x14ac:dyDescent="0.2">
      <c r="B81" s="15">
        <v>1951</v>
      </c>
      <c r="C81" s="48">
        <f>'7_DWD'!T73</f>
        <v>169.86</v>
      </c>
      <c r="D81" s="48">
        <f>'7_DWD'!$T$151</f>
        <v>150.78013103448274</v>
      </c>
    </row>
    <row r="82" spans="2:4" ht="18.75" customHeight="1" x14ac:dyDescent="0.2">
      <c r="B82" s="13">
        <v>1952</v>
      </c>
      <c r="C82" s="47">
        <f>'7_DWD'!T74</f>
        <v>164.0513</v>
      </c>
      <c r="D82" s="47">
        <f>'7_DWD'!$T$151</f>
        <v>150.78013103448274</v>
      </c>
    </row>
    <row r="83" spans="2:4" ht="18.75" customHeight="1" x14ac:dyDescent="0.2">
      <c r="B83" s="15">
        <v>1953</v>
      </c>
      <c r="C83" s="48">
        <f>'7_DWD'!T75</f>
        <v>155.57409999999999</v>
      </c>
      <c r="D83" s="48">
        <f>'7_DWD'!$T$151</f>
        <v>150.78013103448274</v>
      </c>
    </row>
    <row r="84" spans="2:4" ht="18.75" customHeight="1" x14ac:dyDescent="0.2">
      <c r="B84" s="13">
        <v>1954</v>
      </c>
      <c r="C84" s="47">
        <f>'7_DWD'!T76</f>
        <v>120.33009999999999</v>
      </c>
      <c r="D84" s="47">
        <f>'7_DWD'!$T$151</f>
        <v>150.78013103448274</v>
      </c>
    </row>
    <row r="85" spans="2:4" ht="18.75" customHeight="1" x14ac:dyDescent="0.2">
      <c r="B85" s="15">
        <v>1955</v>
      </c>
      <c r="C85" s="48">
        <f>'7_DWD'!T77</f>
        <v>214.809</v>
      </c>
      <c r="D85" s="48">
        <f>'7_DWD'!$T$151</f>
        <v>150.78013103448274</v>
      </c>
    </row>
    <row r="86" spans="2:4" ht="18.75" customHeight="1" x14ac:dyDescent="0.2">
      <c r="B86" s="13">
        <v>1956</v>
      </c>
      <c r="C86" s="47">
        <f>'7_DWD'!T78</f>
        <v>183.25639999999999</v>
      </c>
      <c r="D86" s="47">
        <f>'7_DWD'!$T$151</f>
        <v>150.78013103448274</v>
      </c>
    </row>
    <row r="87" spans="2:4" ht="18.75" customHeight="1" x14ac:dyDescent="0.2">
      <c r="B87" s="15">
        <v>1957</v>
      </c>
      <c r="C87" s="48">
        <f>'7_DWD'!T79</f>
        <v>179.6283</v>
      </c>
      <c r="D87" s="48">
        <f>'7_DWD'!$T$151</f>
        <v>150.78013103448274</v>
      </c>
    </row>
    <row r="88" spans="2:4" ht="18.75" customHeight="1" x14ac:dyDescent="0.2">
      <c r="B88" s="13">
        <v>1958</v>
      </c>
      <c r="C88" s="47">
        <f>'7_DWD'!T80</f>
        <v>232.50360000000001</v>
      </c>
      <c r="D88" s="47">
        <f>'7_DWD'!$T$151</f>
        <v>150.78013103448274</v>
      </c>
    </row>
    <row r="89" spans="2:4" ht="18.75" customHeight="1" x14ac:dyDescent="0.2">
      <c r="B89" s="15">
        <v>1959</v>
      </c>
      <c r="C89" s="48">
        <f>'7_DWD'!T81</f>
        <v>144.35950000000003</v>
      </c>
      <c r="D89" s="48">
        <f>'7_DWD'!$T$151</f>
        <v>150.78013103448274</v>
      </c>
    </row>
    <row r="90" spans="2:4" ht="18.75" customHeight="1" x14ac:dyDescent="0.2">
      <c r="B90" s="13">
        <v>1960</v>
      </c>
      <c r="C90" s="47">
        <f>'7_DWD'!T82</f>
        <v>158.9751</v>
      </c>
      <c r="D90" s="47">
        <f>'7_DWD'!$T$151</f>
        <v>150.78013103448274</v>
      </c>
    </row>
    <row r="91" spans="2:4" ht="18.75" customHeight="1" x14ac:dyDescent="0.2">
      <c r="B91" s="15">
        <v>1961</v>
      </c>
      <c r="C91" s="48">
        <f>'7_DWD'!T83</f>
        <v>201.2038</v>
      </c>
      <c r="D91" s="48">
        <f>'7_DWD'!$T$151</f>
        <v>150.78013103448274</v>
      </c>
    </row>
    <row r="92" spans="2:4" ht="18.75" customHeight="1" x14ac:dyDescent="0.2">
      <c r="B92" s="13">
        <v>1962</v>
      </c>
      <c r="C92" s="47">
        <f>'7_DWD'!T84</f>
        <v>230.2321</v>
      </c>
      <c r="D92" s="47">
        <f>'7_DWD'!$T$151</f>
        <v>150.78013103448274</v>
      </c>
    </row>
    <row r="93" spans="2:4" ht="18.75" customHeight="1" x14ac:dyDescent="0.2">
      <c r="B93" s="15">
        <v>1963</v>
      </c>
      <c r="C93" s="48">
        <f>'7_DWD'!T85</f>
        <v>120.7649</v>
      </c>
      <c r="D93" s="48">
        <f>'7_DWD'!$T$151</f>
        <v>150.78013103448274</v>
      </c>
    </row>
    <row r="94" spans="2:4" ht="18.75" customHeight="1" x14ac:dyDescent="0.2">
      <c r="B94" s="13">
        <v>1964</v>
      </c>
      <c r="C94" s="47">
        <f>'7_DWD'!T86</f>
        <v>70.672399999999996</v>
      </c>
      <c r="D94" s="47">
        <f>'7_DWD'!$T$151</f>
        <v>150.78013103448274</v>
      </c>
    </row>
    <row r="95" spans="2:4" ht="18.75" customHeight="1" x14ac:dyDescent="0.2">
      <c r="B95" s="15">
        <v>1965</v>
      </c>
      <c r="C95" s="48">
        <f>'7_DWD'!T87</f>
        <v>176.2492</v>
      </c>
      <c r="D95" s="48">
        <f>'7_DWD'!$T$151</f>
        <v>150.78013103448274</v>
      </c>
    </row>
    <row r="96" spans="2:4" ht="18.75" customHeight="1" x14ac:dyDescent="0.2">
      <c r="B96" s="13">
        <v>1966</v>
      </c>
      <c r="C96" s="47">
        <f>'7_DWD'!T88</f>
        <v>250.75740000000002</v>
      </c>
      <c r="D96" s="47">
        <f>'7_DWD'!$T$151</f>
        <v>150.78013103448274</v>
      </c>
    </row>
    <row r="97" spans="2:4" ht="18.75" customHeight="1" x14ac:dyDescent="0.2">
      <c r="B97" s="15">
        <v>1967</v>
      </c>
      <c r="C97" s="48">
        <f>'7_DWD'!T89</f>
        <v>239.6773</v>
      </c>
      <c r="D97" s="48">
        <f>'7_DWD'!$T$151</f>
        <v>150.78013103448274</v>
      </c>
    </row>
    <row r="98" spans="2:4" ht="18.75" customHeight="1" x14ac:dyDescent="0.2">
      <c r="B98" s="13">
        <v>1968</v>
      </c>
      <c r="C98" s="47">
        <f>'7_DWD'!T90</f>
        <v>216.60110000000003</v>
      </c>
      <c r="D98" s="47">
        <f>'7_DWD'!$T$151</f>
        <v>150.78013103448274</v>
      </c>
    </row>
    <row r="99" spans="2:4" ht="18.75" customHeight="1" x14ac:dyDescent="0.2">
      <c r="B99" s="15">
        <v>1969</v>
      </c>
      <c r="C99" s="48">
        <f>'7_DWD'!T91</f>
        <v>136.50579999999999</v>
      </c>
      <c r="D99" s="48">
        <f>'7_DWD'!$T$151</f>
        <v>150.78013103448274</v>
      </c>
    </row>
    <row r="100" spans="2:4" ht="18.75" customHeight="1" x14ac:dyDescent="0.2">
      <c r="B100" s="13">
        <v>1970</v>
      </c>
      <c r="C100" s="47">
        <f>'7_DWD'!T92</f>
        <v>199.61489999999998</v>
      </c>
      <c r="D100" s="47">
        <f>'7_DWD'!$T$151</f>
        <v>150.78013103448274</v>
      </c>
    </row>
    <row r="101" spans="2:4" ht="18.75" customHeight="1" x14ac:dyDescent="0.2">
      <c r="B101" s="15">
        <v>1971</v>
      </c>
      <c r="C101" s="48">
        <f>'7_DWD'!T93</f>
        <v>116.6258</v>
      </c>
      <c r="D101" s="48">
        <f>'7_DWD'!$T$151</f>
        <v>150.78013103448274</v>
      </c>
    </row>
    <row r="102" spans="2:4" ht="18.75" customHeight="1" x14ac:dyDescent="0.2">
      <c r="B102" s="13">
        <v>1972</v>
      </c>
      <c r="C102" s="47">
        <f>'7_DWD'!T94</f>
        <v>69.1173</v>
      </c>
      <c r="D102" s="47">
        <f>'7_DWD'!$T$151</f>
        <v>150.78013103448274</v>
      </c>
    </row>
    <row r="103" spans="2:4" ht="18.75" customHeight="1" x14ac:dyDescent="0.2">
      <c r="B103" s="15">
        <v>1973</v>
      </c>
      <c r="C103" s="48">
        <f>'7_DWD'!T95</f>
        <v>98.510499999999993</v>
      </c>
      <c r="D103" s="48">
        <f>'7_DWD'!$T$151</f>
        <v>150.78013103448274</v>
      </c>
    </row>
    <row r="104" spans="2:4" ht="18.75" customHeight="1" x14ac:dyDescent="0.2">
      <c r="B104" s="13">
        <v>1974</v>
      </c>
      <c r="C104" s="47">
        <f>'7_DWD'!T96</f>
        <v>175.33089999999999</v>
      </c>
      <c r="D104" s="47">
        <f>'7_DWD'!$T$151</f>
        <v>150.78013103448274</v>
      </c>
    </row>
    <row r="105" spans="2:4" ht="18.75" customHeight="1" x14ac:dyDescent="0.2">
      <c r="B105" s="15">
        <v>1975</v>
      </c>
      <c r="C105" s="48">
        <f>'7_DWD'!T97</f>
        <v>212.66310000000001</v>
      </c>
      <c r="D105" s="48">
        <f>'7_DWD'!$T$151</f>
        <v>150.78013103448274</v>
      </c>
    </row>
    <row r="106" spans="2:4" ht="18.75" customHeight="1" x14ac:dyDescent="0.2">
      <c r="B106" s="13">
        <v>1976</v>
      </c>
      <c r="C106" s="47">
        <f>'7_DWD'!T98</f>
        <v>166.6704</v>
      </c>
      <c r="D106" s="47">
        <f>'7_DWD'!$T$151</f>
        <v>150.78013103448274</v>
      </c>
    </row>
    <row r="107" spans="2:4" ht="18.75" customHeight="1" x14ac:dyDescent="0.2">
      <c r="B107" s="15">
        <v>1977</v>
      </c>
      <c r="C107" s="48">
        <f>'7_DWD'!T99</f>
        <v>187.28640000000001</v>
      </c>
      <c r="D107" s="48">
        <f>'7_DWD'!$T$151</f>
        <v>150.78013103448274</v>
      </c>
    </row>
    <row r="108" spans="2:4" ht="18.75" customHeight="1" x14ac:dyDescent="0.2">
      <c r="B108" s="13">
        <v>1978</v>
      </c>
      <c r="C108" s="47">
        <f>'7_DWD'!T100</f>
        <v>140.1405</v>
      </c>
      <c r="D108" s="47">
        <f>'7_DWD'!$T$151</f>
        <v>150.78013103448274</v>
      </c>
    </row>
    <row r="109" spans="2:4" ht="18.75" customHeight="1" x14ac:dyDescent="0.2">
      <c r="B109" s="15">
        <v>1979</v>
      </c>
      <c r="C109" s="48">
        <f>'7_DWD'!T101</f>
        <v>196.0369</v>
      </c>
      <c r="D109" s="48">
        <f>'7_DWD'!$T$151</f>
        <v>150.78013103448274</v>
      </c>
    </row>
    <row r="110" spans="2:4" ht="18.75" customHeight="1" x14ac:dyDescent="0.2">
      <c r="B110" s="13">
        <v>1980</v>
      </c>
      <c r="C110" s="47">
        <f>'7_DWD'!T102</f>
        <v>207.4829</v>
      </c>
      <c r="D110" s="47">
        <f>'7_DWD'!$T$151</f>
        <v>150.78013103448274</v>
      </c>
    </row>
    <row r="111" spans="2:4" ht="18.75" customHeight="1" x14ac:dyDescent="0.2">
      <c r="B111" s="15">
        <v>1981</v>
      </c>
      <c r="C111" s="48">
        <f>'7_DWD'!T103</f>
        <v>191.6634</v>
      </c>
      <c r="D111" s="48">
        <f>'7_DWD'!$T$151</f>
        <v>150.78013103448274</v>
      </c>
    </row>
    <row r="112" spans="2:4" ht="18.75" customHeight="1" x14ac:dyDescent="0.2">
      <c r="B112" s="13">
        <v>1982</v>
      </c>
      <c r="C112" s="47">
        <f>'7_DWD'!T104</f>
        <v>194.22280000000001</v>
      </c>
      <c r="D112" s="47">
        <f>'7_DWD'!$T$151</f>
        <v>150.78013103448274</v>
      </c>
    </row>
    <row r="113" spans="2:4" ht="18.75" customHeight="1" x14ac:dyDescent="0.2">
      <c r="B113" s="15">
        <v>1983</v>
      </c>
      <c r="C113" s="48">
        <f>'7_DWD'!T105</f>
        <v>226.10659999999999</v>
      </c>
      <c r="D113" s="48">
        <f>'7_DWD'!$T$151</f>
        <v>150.78013103448274</v>
      </c>
    </row>
    <row r="114" spans="2:4" ht="18.75" customHeight="1" x14ac:dyDescent="0.2">
      <c r="B114" s="13">
        <v>1984</v>
      </c>
      <c r="C114" s="47">
        <f>'7_DWD'!T106</f>
        <v>219.85919999999999</v>
      </c>
      <c r="D114" s="47">
        <f>'7_DWD'!$T$151</f>
        <v>150.78013103448274</v>
      </c>
    </row>
    <row r="115" spans="2:4" ht="18.75" customHeight="1" x14ac:dyDescent="0.2">
      <c r="B115" s="15">
        <v>1985</v>
      </c>
      <c r="C115" s="48">
        <f>'7_DWD'!T107</f>
        <v>127.7638</v>
      </c>
      <c r="D115" s="48">
        <f>'7_DWD'!$T$151</f>
        <v>150.78013103448274</v>
      </c>
    </row>
    <row r="116" spans="2:4" ht="18.75" customHeight="1" x14ac:dyDescent="0.2">
      <c r="B116" s="13">
        <v>1986</v>
      </c>
      <c r="C116" s="47">
        <f>'7_DWD'!T108</f>
        <v>192.20500000000001</v>
      </c>
      <c r="D116" s="47">
        <f>'7_DWD'!$T$151</f>
        <v>150.78013103448274</v>
      </c>
    </row>
    <row r="117" spans="2:4" ht="18.75" customHeight="1" x14ac:dyDescent="0.2">
      <c r="B117" s="15">
        <v>1987</v>
      </c>
      <c r="C117" s="48">
        <f>'7_DWD'!T109</f>
        <v>235.77119999999999</v>
      </c>
      <c r="D117" s="48">
        <f>'7_DWD'!$T$151</f>
        <v>150.78013103448274</v>
      </c>
    </row>
    <row r="118" spans="2:4" ht="18.75" customHeight="1" x14ac:dyDescent="0.2">
      <c r="B118" s="13">
        <v>1988</v>
      </c>
      <c r="C118" s="47">
        <f>'7_DWD'!T110</f>
        <v>220.54109999999997</v>
      </c>
      <c r="D118" s="47">
        <f>'7_DWD'!$T$151</f>
        <v>150.78013103448274</v>
      </c>
    </row>
    <row r="119" spans="2:4" ht="18.75" customHeight="1" x14ac:dyDescent="0.2">
      <c r="B119" s="15">
        <v>1989</v>
      </c>
      <c r="C119" s="48">
        <f>'7_DWD'!T111</f>
        <v>175.6729</v>
      </c>
      <c r="D119" s="48">
        <f>'7_DWD'!$T$151</f>
        <v>150.78013103448274</v>
      </c>
    </row>
    <row r="120" spans="2:4" ht="18.75" customHeight="1" x14ac:dyDescent="0.2">
      <c r="B120" s="13">
        <v>1990</v>
      </c>
      <c r="C120" s="47">
        <f>'7_DWD'!T112</f>
        <v>224.70359999999999</v>
      </c>
      <c r="D120" s="47">
        <f>'7_DWD'!$T$151</f>
        <v>150.78013103448274</v>
      </c>
    </row>
    <row r="121" spans="2:4" ht="18.75" customHeight="1" x14ac:dyDescent="0.2">
      <c r="B121" s="15">
        <v>1991</v>
      </c>
      <c r="C121" s="48">
        <f>'7_DWD'!T113</f>
        <v>141.99609999999998</v>
      </c>
      <c r="D121" s="48">
        <f>'7_DWD'!$T$151</f>
        <v>150.78013103448274</v>
      </c>
    </row>
    <row r="122" spans="2:4" ht="18.75" customHeight="1" x14ac:dyDescent="0.2">
      <c r="B122" s="13">
        <v>1992</v>
      </c>
      <c r="C122" s="47">
        <f>'7_DWD'!T114</f>
        <v>156.9462</v>
      </c>
      <c r="D122" s="47">
        <f>'7_DWD'!$T$151</f>
        <v>150.78013103448274</v>
      </c>
    </row>
    <row r="123" spans="2:4" ht="18.75" customHeight="1" x14ac:dyDescent="0.2">
      <c r="B123" s="15">
        <v>1993</v>
      </c>
      <c r="C123" s="48">
        <f>'7_DWD'!T115</f>
        <v>174.38819999999998</v>
      </c>
      <c r="D123" s="48">
        <f>'7_DWD'!$T$151</f>
        <v>150.78013103448274</v>
      </c>
    </row>
    <row r="124" spans="2:4" ht="18.75" customHeight="1" x14ac:dyDescent="0.2">
      <c r="B124" s="13">
        <v>1994</v>
      </c>
      <c r="C124" s="47">
        <f>'7_DWD'!T116</f>
        <v>278.65339999999998</v>
      </c>
      <c r="D124" s="47">
        <f>'7_DWD'!$T$151</f>
        <v>150.78013103448274</v>
      </c>
    </row>
    <row r="125" spans="2:4" ht="18.75" customHeight="1" x14ac:dyDescent="0.2">
      <c r="B125" s="15">
        <v>1995</v>
      </c>
      <c r="C125" s="48">
        <f>'7_DWD'!T117</f>
        <v>278.67160000000001</v>
      </c>
      <c r="D125" s="48">
        <f>'7_DWD'!$T$151</f>
        <v>150.78013103448274</v>
      </c>
    </row>
    <row r="126" spans="2:4" ht="18.75" customHeight="1" x14ac:dyDescent="0.2">
      <c r="B126" s="13">
        <v>1996</v>
      </c>
      <c r="C126" s="47">
        <f>'7_DWD'!T118</f>
        <v>107.9357</v>
      </c>
      <c r="D126" s="47">
        <f>'7_DWD'!$T$151</f>
        <v>150.78013103448274</v>
      </c>
    </row>
    <row r="127" spans="2:4" ht="18.75" customHeight="1" x14ac:dyDescent="0.2">
      <c r="B127" s="15">
        <v>1997</v>
      </c>
      <c r="C127" s="48">
        <f>'7_DWD'!T119</f>
        <v>136.971</v>
      </c>
      <c r="D127" s="48">
        <f>'7_DWD'!$T$151</f>
        <v>150.78013103448274</v>
      </c>
    </row>
    <row r="128" spans="2:4" ht="18.75" customHeight="1" x14ac:dyDescent="0.2">
      <c r="B128" s="13">
        <v>1998</v>
      </c>
      <c r="C128" s="47">
        <f>'7_DWD'!T120</f>
        <v>169.25020000000001</v>
      </c>
      <c r="D128" s="47">
        <f>'7_DWD'!$T$151</f>
        <v>150.78013103448274</v>
      </c>
    </row>
    <row r="129" spans="2:4" ht="18.75" customHeight="1" x14ac:dyDescent="0.2">
      <c r="B129" s="15">
        <v>1999</v>
      </c>
      <c r="C129" s="48">
        <f>'7_DWD'!T121</f>
        <v>203.01</v>
      </c>
      <c r="D129" s="48">
        <f>'7_DWD'!$T$151</f>
        <v>150.78013103448274</v>
      </c>
    </row>
    <row r="130" spans="2:4" ht="18.75" customHeight="1" x14ac:dyDescent="0.2">
      <c r="B130" s="13">
        <v>2000</v>
      </c>
      <c r="C130" s="47">
        <f>'7_DWD'!T122</f>
        <v>259.05790000000002</v>
      </c>
      <c r="D130" s="47">
        <f>'7_DWD'!$T$151</f>
        <v>150.78013103448274</v>
      </c>
    </row>
    <row r="131" spans="2:4" ht="18.75" customHeight="1" x14ac:dyDescent="0.2">
      <c r="B131" s="15">
        <v>2001</v>
      </c>
      <c r="C131" s="48">
        <f>'7_DWD'!T123</f>
        <v>168.79750000000001</v>
      </c>
      <c r="D131" s="48">
        <f>'7_DWD'!$T$151</f>
        <v>150.78013103448274</v>
      </c>
    </row>
    <row r="132" spans="2:4" ht="18.75" customHeight="1" x14ac:dyDescent="0.2">
      <c r="B132" s="13">
        <v>2002</v>
      </c>
      <c r="C132" s="47">
        <f>'7_DWD'!T124</f>
        <v>248.56720000000001</v>
      </c>
      <c r="D132" s="47">
        <f>'7_DWD'!$T$151</f>
        <v>150.78013103448274</v>
      </c>
    </row>
    <row r="133" spans="2:4" ht="18.75" customHeight="1" x14ac:dyDescent="0.2">
      <c r="B133" s="15">
        <v>2003</v>
      </c>
      <c r="C133" s="48">
        <f>'7_DWD'!T125</f>
        <v>175.08940000000001</v>
      </c>
      <c r="D133" s="48">
        <f>'7_DWD'!$T$151</f>
        <v>150.78013103448274</v>
      </c>
    </row>
    <row r="134" spans="2:4" ht="18.75" customHeight="1" x14ac:dyDescent="0.2">
      <c r="B134" s="13">
        <v>2004</v>
      </c>
      <c r="C134" s="47">
        <f>'7_DWD'!T126</f>
        <v>216.42490000000001</v>
      </c>
      <c r="D134" s="47">
        <f>'7_DWD'!$T$151</f>
        <v>150.78013103448274</v>
      </c>
    </row>
    <row r="135" spans="2:4" ht="18.75" customHeight="1" x14ac:dyDescent="0.2">
      <c r="B135" s="15">
        <v>2005</v>
      </c>
      <c r="C135" s="48">
        <f>'7_DWD'!T127</f>
        <v>183.73340000000002</v>
      </c>
      <c r="D135" s="48">
        <f>'7_DWD'!$T$151</f>
        <v>150.78013103448274</v>
      </c>
    </row>
    <row r="136" spans="2:4" ht="18.75" customHeight="1" x14ac:dyDescent="0.2">
      <c r="B136" s="13">
        <v>2006</v>
      </c>
      <c r="C136" s="47">
        <f>'7_DWD'!T128</f>
        <v>150.45190000000002</v>
      </c>
      <c r="D136" s="47">
        <f>'7_DWD'!$T$151</f>
        <v>150.78013103448274</v>
      </c>
    </row>
    <row r="137" spans="2:4" ht="18.75" customHeight="1" x14ac:dyDescent="0.2">
      <c r="B137" s="15">
        <v>2007</v>
      </c>
      <c r="C137" s="48">
        <f>'7_DWD'!T129</f>
        <v>220.74940000000001</v>
      </c>
      <c r="D137" s="48">
        <f>'7_DWD'!$T$151</f>
        <v>150.78013103448274</v>
      </c>
    </row>
    <row r="138" spans="2:4" ht="18.75" customHeight="1" x14ac:dyDescent="0.2">
      <c r="B138" s="13">
        <v>2008</v>
      </c>
      <c r="C138" s="47">
        <f>'7_DWD'!T130</f>
        <v>182.4264</v>
      </c>
      <c r="D138" s="47">
        <f>'7_DWD'!$T$151</f>
        <v>150.78013103448274</v>
      </c>
    </row>
    <row r="139" spans="2:4" ht="18.75" customHeight="1" x14ac:dyDescent="0.2">
      <c r="B139" s="15">
        <v>2009</v>
      </c>
      <c r="C139" s="48">
        <f>'7_DWD'!T131</f>
        <v>143.73519999999999</v>
      </c>
      <c r="D139" s="48">
        <f>'7_DWD'!$T$151</f>
        <v>150.78013103448274</v>
      </c>
    </row>
    <row r="140" spans="2:4" ht="18.75" customHeight="1" x14ac:dyDescent="0.2">
      <c r="B140" s="13">
        <v>2010</v>
      </c>
      <c r="C140" s="47">
        <f>'7_DWD'!T132</f>
        <v>179.55430000000001</v>
      </c>
      <c r="D140" s="47">
        <f>'7_DWD'!$T$151</f>
        <v>150.78013103448274</v>
      </c>
    </row>
    <row r="141" spans="2:4" ht="18.75" customHeight="1" x14ac:dyDescent="0.2">
      <c r="B141" s="15">
        <v>2011</v>
      </c>
      <c r="C141" s="48">
        <f>'7_DWD'!T133</f>
        <v>183.4299</v>
      </c>
      <c r="D141" s="48">
        <f>'7_DWD'!$T$151</f>
        <v>150.78013103448274</v>
      </c>
    </row>
    <row r="142" spans="2:4" ht="18.75" customHeight="1" x14ac:dyDescent="0.2">
      <c r="B142" s="13">
        <v>2012</v>
      </c>
      <c r="C142" s="47">
        <f>'7_DWD'!T134</f>
        <v>254.19720000000001</v>
      </c>
      <c r="D142" s="47">
        <f>'7_DWD'!$T$151</f>
        <v>150.78013103448274</v>
      </c>
    </row>
    <row r="143" spans="2:4" ht="18.75" customHeight="1" x14ac:dyDescent="0.2">
      <c r="B143" s="15">
        <v>2013</v>
      </c>
      <c r="C143" s="48">
        <f>'7_DWD'!T135</f>
        <v>213.53</v>
      </c>
      <c r="D143" s="48">
        <f>'7_DWD'!$T$151</f>
        <v>150.78013103448274</v>
      </c>
    </row>
    <row r="144" spans="2:4" ht="18" customHeight="1" x14ac:dyDescent="0.2">
      <c r="B144" s="61">
        <v>2014</v>
      </c>
      <c r="C144" s="64">
        <f>'7_DWD'!T136</f>
        <v>118.2</v>
      </c>
      <c r="D144" s="47">
        <f>'7_DWD'!$T$151</f>
        <v>150.78013103448274</v>
      </c>
    </row>
    <row r="145" spans="2:4" ht="18" customHeight="1" x14ac:dyDescent="0.2">
      <c r="B145" s="15">
        <v>2015</v>
      </c>
      <c r="C145" s="48">
        <f>'7_DWD'!T137</f>
        <v>183.2</v>
      </c>
      <c r="D145" s="48">
        <f>'7_DWD'!$T$151</f>
        <v>150.78013103448274</v>
      </c>
    </row>
    <row r="146" spans="2:4" ht="18" customHeight="1" x14ac:dyDescent="0.2">
      <c r="B146" s="61">
        <v>2016</v>
      </c>
      <c r="C146" s="64">
        <f>'7_DWD'!T138</f>
        <v>191.5</v>
      </c>
      <c r="D146" s="47">
        <f>'7_DWD'!$T$151</f>
        <v>150.78013103448274</v>
      </c>
    </row>
    <row r="147" spans="2:4" ht="18" customHeight="1" x14ac:dyDescent="0.2">
      <c r="B147" s="15">
        <v>2017</v>
      </c>
      <c r="C147" s="48">
        <f>'7_DWD'!T139</f>
        <v>116.4</v>
      </c>
      <c r="D147" s="48">
        <f>'7_DWD'!$T$151</f>
        <v>150.78013103448274</v>
      </c>
    </row>
    <row r="148" spans="2:4" ht="18" customHeight="1" x14ac:dyDescent="0.2">
      <c r="B148" s="73">
        <v>2018</v>
      </c>
      <c r="C148" s="64">
        <f>'7_DWD'!T140</f>
        <v>198.6</v>
      </c>
      <c r="D148" s="47">
        <f>'7_DWD'!$T$151</f>
        <v>150.78013103448274</v>
      </c>
    </row>
    <row r="149" spans="2:4" ht="18" customHeight="1" x14ac:dyDescent="0.2">
      <c r="B149" s="71">
        <v>2019</v>
      </c>
      <c r="C149" s="48">
        <f>'7_DWD'!T141</f>
        <v>215.8</v>
      </c>
      <c r="D149" s="48">
        <f>'7_DWD'!$T$151</f>
        <v>150.78013103448274</v>
      </c>
    </row>
    <row r="150" spans="2:4" ht="18" customHeight="1" x14ac:dyDescent="0.2">
      <c r="B150" s="78">
        <v>2020</v>
      </c>
      <c r="C150" s="64">
        <f>'7_DWD'!T142</f>
        <v>223.4</v>
      </c>
      <c r="D150" s="64">
        <f>'7_DWD'!$T$151</f>
        <v>150.78013103448274</v>
      </c>
    </row>
    <row r="151" spans="2:4" ht="18" customHeight="1" x14ac:dyDescent="0.2">
      <c r="B151" s="71">
        <v>2021</v>
      </c>
      <c r="C151" s="48">
        <f>'7_DWD'!T143</f>
        <v>186.6</v>
      </c>
      <c r="D151" s="48">
        <f>'7_DWD'!$T$151</f>
        <v>150.78013103448274</v>
      </c>
    </row>
    <row r="152" spans="2:4" ht="18" customHeight="1" x14ac:dyDescent="0.2">
      <c r="B152" s="73">
        <v>2022</v>
      </c>
      <c r="C152" s="64">
        <f>'7_DWD'!T144</f>
        <v>203.3</v>
      </c>
      <c r="D152" s="47">
        <f>'7_DWD'!$T$151</f>
        <v>150.78013103448274</v>
      </c>
    </row>
    <row r="153" spans="2:4" ht="18" customHeight="1" x14ac:dyDescent="0.2">
      <c r="B153" s="71">
        <v>2023</v>
      </c>
      <c r="C153" s="48">
        <f>'7_DWD'!T145</f>
        <v>179.6</v>
      </c>
      <c r="D153" s="48">
        <f>'7_DWD'!$T$151</f>
        <v>150.78013103448274</v>
      </c>
    </row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0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/>
    <pageSetUpPr fitToPage="1"/>
  </sheetPr>
  <dimension ref="A1:Y33"/>
  <sheetViews>
    <sheetView showGridLines="0" zoomScale="120" zoomScaleNormal="120" workbookViewId="0">
      <selection activeCell="R32" sqref="R32"/>
    </sheetView>
  </sheetViews>
  <sheetFormatPr baseColWidth="10" defaultRowHeight="12.75" x14ac:dyDescent="0.2"/>
  <cols>
    <col min="1" max="1" width="3.28515625" style="42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89"/>
    </row>
    <row r="2" spans="1:25" ht="20.25" customHeight="1" x14ac:dyDescent="0.2">
      <c r="A2" s="8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Q2" s="95" t="s">
        <v>7</v>
      </c>
      <c r="R2" s="96"/>
      <c r="S2" s="96"/>
      <c r="T2" s="96"/>
      <c r="U2" s="96"/>
      <c r="V2" s="96"/>
      <c r="W2" s="96"/>
      <c r="X2" s="96"/>
      <c r="Y2" s="97"/>
    </row>
    <row r="3" spans="1:25" ht="18.75" customHeight="1" x14ac:dyDescent="0.3">
      <c r="A3" s="8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Q3" s="22"/>
      <c r="R3" s="23"/>
      <c r="S3" s="24"/>
      <c r="T3" s="23"/>
      <c r="U3" s="23"/>
      <c r="V3" s="24"/>
      <c r="W3" s="23"/>
      <c r="X3" s="23"/>
      <c r="Y3" s="25"/>
    </row>
    <row r="4" spans="1:25" ht="15.95" customHeight="1" x14ac:dyDescent="0.2">
      <c r="A4" s="8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22"/>
      <c r="R4" s="23"/>
      <c r="S4" s="23"/>
      <c r="T4" s="23"/>
      <c r="U4" s="23"/>
      <c r="V4" s="23"/>
      <c r="W4" s="23"/>
      <c r="X4" s="23"/>
      <c r="Y4" s="25"/>
    </row>
    <row r="5" spans="1:25" ht="7.5" customHeight="1" x14ac:dyDescent="0.2">
      <c r="A5" s="8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Q5" s="26"/>
      <c r="R5" s="27"/>
      <c r="S5" s="27"/>
      <c r="T5" s="27"/>
      <c r="U5" s="27"/>
      <c r="V5" s="27"/>
      <c r="W5" s="27"/>
      <c r="X5" s="27"/>
      <c r="Y5" s="28"/>
    </row>
    <row r="6" spans="1:25" ht="16.5" customHeight="1" x14ac:dyDescent="0.2">
      <c r="A6" s="89"/>
      <c r="C6" s="4"/>
      <c r="Q6" s="26"/>
      <c r="R6" s="27"/>
      <c r="S6" s="27"/>
      <c r="T6" s="27"/>
      <c r="U6" s="27"/>
      <c r="V6" s="27"/>
      <c r="W6" s="27"/>
      <c r="X6" s="27"/>
      <c r="Y6" s="28"/>
    </row>
    <row r="7" spans="1:25" ht="16.5" customHeight="1" x14ac:dyDescent="0.2">
      <c r="A7" s="89"/>
      <c r="C7" s="4"/>
      <c r="Q7" s="26"/>
      <c r="R7" s="27"/>
      <c r="S7" s="27"/>
      <c r="T7" s="27"/>
      <c r="U7" s="27"/>
      <c r="V7" s="27"/>
      <c r="W7" s="27"/>
      <c r="X7" s="27"/>
      <c r="Y7" s="28"/>
    </row>
    <row r="8" spans="1:25" ht="16.5" customHeight="1" x14ac:dyDescent="0.2">
      <c r="A8" s="89"/>
      <c r="C8" s="4"/>
      <c r="Q8" s="26"/>
      <c r="R8" s="27"/>
      <c r="S8" s="27"/>
      <c r="T8" s="27"/>
      <c r="U8" s="27"/>
      <c r="V8" s="27"/>
      <c r="W8" s="27"/>
      <c r="X8" s="27"/>
      <c r="Y8" s="28"/>
    </row>
    <row r="9" spans="1:25" ht="16.5" customHeight="1" x14ac:dyDescent="0.2">
      <c r="A9" s="89"/>
      <c r="C9" s="4"/>
      <c r="Q9" s="26"/>
      <c r="R9" s="27"/>
      <c r="S9" s="27"/>
      <c r="T9" s="27"/>
      <c r="U9" s="27"/>
      <c r="V9" s="27"/>
      <c r="W9" s="27"/>
      <c r="X9" s="27"/>
      <c r="Y9" s="28"/>
    </row>
    <row r="10" spans="1:25" ht="16.5" customHeight="1" x14ac:dyDescent="0.2">
      <c r="A10" s="89"/>
      <c r="C10" s="4"/>
      <c r="Q10" s="26"/>
      <c r="R10" s="27"/>
      <c r="S10" s="27"/>
      <c r="T10" s="27"/>
      <c r="U10" s="27"/>
      <c r="V10" s="27"/>
      <c r="W10" s="27"/>
      <c r="X10" s="27"/>
      <c r="Y10" s="28"/>
    </row>
    <row r="11" spans="1:25" ht="16.5" customHeight="1" x14ac:dyDescent="0.2">
      <c r="A11" s="89"/>
      <c r="C11" s="4"/>
      <c r="Q11" s="26"/>
      <c r="R11" s="29" t="s">
        <v>4</v>
      </c>
      <c r="S11" s="27"/>
      <c r="T11" s="27"/>
      <c r="U11" s="27"/>
      <c r="V11" s="27"/>
      <c r="W11" s="27"/>
      <c r="X11" s="27"/>
      <c r="Y11" s="28"/>
    </row>
    <row r="12" spans="1:25" ht="16.5" customHeight="1" x14ac:dyDescent="0.2">
      <c r="A12" s="89"/>
      <c r="C12" s="4"/>
      <c r="Q12" s="26"/>
      <c r="R12" s="27"/>
      <c r="S12" s="27"/>
      <c r="T12" s="27"/>
      <c r="U12" s="27"/>
      <c r="V12" s="27"/>
      <c r="W12" s="27"/>
      <c r="X12" s="27"/>
      <c r="Y12" s="28"/>
    </row>
    <row r="13" spans="1:25" ht="17.25" customHeight="1" x14ac:dyDescent="0.2">
      <c r="A13" s="89"/>
      <c r="C13" s="4"/>
      <c r="Q13" s="26"/>
      <c r="R13" s="29" t="s">
        <v>5</v>
      </c>
      <c r="S13" s="27"/>
      <c r="T13" s="27"/>
      <c r="U13" s="27"/>
      <c r="V13" s="27"/>
      <c r="W13" s="27"/>
      <c r="X13" s="27"/>
      <c r="Y13" s="28"/>
    </row>
    <row r="14" spans="1:25" ht="16.5" customHeight="1" x14ac:dyDescent="0.2">
      <c r="A14" s="89"/>
      <c r="C14" s="4"/>
      <c r="Q14" s="26"/>
      <c r="R14" s="27"/>
      <c r="S14" s="27"/>
      <c r="T14" s="27"/>
      <c r="U14" s="27"/>
      <c r="V14" s="27"/>
      <c r="W14" s="27"/>
      <c r="X14" s="27"/>
      <c r="Y14" s="28"/>
    </row>
    <row r="15" spans="1:25" ht="16.5" customHeight="1" x14ac:dyDescent="0.2">
      <c r="A15" s="89"/>
      <c r="C15" s="4"/>
      <c r="Q15" s="26"/>
      <c r="R15" s="27"/>
      <c r="S15" s="29" t="s">
        <v>6</v>
      </c>
      <c r="T15" s="27"/>
      <c r="U15" s="27"/>
      <c r="V15" s="29" t="s">
        <v>6</v>
      </c>
      <c r="W15" s="27"/>
      <c r="X15" s="27"/>
      <c r="Y15" s="28"/>
    </row>
    <row r="16" spans="1:25" ht="16.5" customHeight="1" x14ac:dyDescent="0.2">
      <c r="A16" s="89"/>
      <c r="C16" s="4"/>
      <c r="Q16" s="26"/>
      <c r="R16" s="27"/>
      <c r="S16" s="27"/>
      <c r="T16" s="27"/>
      <c r="U16" s="27"/>
      <c r="V16" s="27"/>
      <c r="W16" s="27"/>
      <c r="X16" s="27"/>
      <c r="Y16" s="28"/>
    </row>
    <row r="17" spans="1:25" ht="16.5" customHeight="1" x14ac:dyDescent="0.2">
      <c r="A17" s="89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26"/>
      <c r="R17" s="27"/>
      <c r="S17" s="27"/>
      <c r="T17" s="27"/>
      <c r="U17" s="27"/>
      <c r="V17" s="27"/>
      <c r="W17" s="27"/>
      <c r="X17" s="27"/>
      <c r="Y17" s="28"/>
    </row>
    <row r="18" spans="1:25" ht="22.5" customHeight="1" x14ac:dyDescent="0.2">
      <c r="A18" s="89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6"/>
      <c r="R18" s="27"/>
      <c r="S18" s="27"/>
      <c r="T18" s="27"/>
      <c r="U18" s="27"/>
      <c r="V18" s="27"/>
      <c r="W18" s="27"/>
      <c r="X18" s="27"/>
      <c r="Y18" s="28"/>
    </row>
    <row r="19" spans="1:25" ht="87" customHeight="1" x14ac:dyDescent="0.2">
      <c r="A19" s="89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18"/>
      <c r="P19" s="18"/>
      <c r="Q19" s="30"/>
      <c r="R19" s="31"/>
      <c r="S19" s="31"/>
      <c r="T19" s="31"/>
      <c r="U19" s="31"/>
      <c r="V19" s="31"/>
      <c r="W19" s="31"/>
      <c r="X19" s="31"/>
      <c r="Y19" s="32"/>
    </row>
    <row r="20" spans="1:25" ht="9" customHeight="1" x14ac:dyDescent="0.2">
      <c r="A20" s="89"/>
      <c r="B20" s="20"/>
      <c r="C20" s="21"/>
      <c r="D20" s="20"/>
      <c r="E20" s="98"/>
      <c r="F20" s="20"/>
      <c r="G20" s="98"/>
      <c r="H20" s="20"/>
      <c r="I20" s="98"/>
      <c r="J20" s="20"/>
      <c r="K20" s="98"/>
      <c r="L20" s="20"/>
      <c r="M20" s="98"/>
      <c r="N20" s="20"/>
      <c r="O20" s="18"/>
      <c r="P20" s="18"/>
    </row>
    <row r="21" spans="1:25" ht="11.25" customHeight="1" x14ac:dyDescent="0.2">
      <c r="A21" s="89"/>
      <c r="B21" s="20"/>
      <c r="C21" s="21"/>
      <c r="D21" s="20"/>
      <c r="E21" s="98"/>
      <c r="F21" s="20"/>
      <c r="G21" s="98"/>
      <c r="H21" s="20"/>
      <c r="I21" s="98"/>
      <c r="J21" s="20"/>
      <c r="K21" s="98"/>
      <c r="L21" s="20"/>
      <c r="M21" s="98"/>
      <c r="N21" s="20"/>
      <c r="O21" s="18"/>
      <c r="P21" s="18"/>
    </row>
    <row r="22" spans="1:25" ht="3.75" customHeight="1" x14ac:dyDescent="0.2">
      <c r="A22" s="89"/>
      <c r="B22" s="20"/>
      <c r="C22" s="21"/>
      <c r="D22" s="20"/>
      <c r="E22" s="86"/>
      <c r="F22" s="20"/>
      <c r="G22" s="86"/>
      <c r="H22" s="20"/>
      <c r="I22" s="86"/>
      <c r="J22" s="20"/>
      <c r="K22" s="86"/>
      <c r="L22" s="20"/>
      <c r="M22" s="86"/>
      <c r="N22" s="20"/>
      <c r="O22" s="18"/>
      <c r="P22" s="18"/>
    </row>
    <row r="23" spans="1:25" ht="9" customHeight="1" x14ac:dyDescent="0.2">
      <c r="A23" s="89"/>
      <c r="B23" s="20"/>
      <c r="C23" s="21"/>
      <c r="D23" s="20"/>
      <c r="E23" s="86"/>
      <c r="F23" s="20"/>
      <c r="G23" s="86"/>
      <c r="H23" s="20"/>
      <c r="I23" s="86"/>
      <c r="J23" s="20"/>
      <c r="K23" s="86"/>
      <c r="L23" s="20"/>
      <c r="M23" s="86"/>
      <c r="N23" s="20"/>
      <c r="O23" s="18"/>
      <c r="P23" s="18"/>
    </row>
    <row r="24" spans="1:25" ht="6.75" customHeight="1" x14ac:dyDescent="0.2">
      <c r="A24" s="8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3"/>
      <c r="C26" s="33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25" ht="4.5" customHeight="1" x14ac:dyDescent="0.2">
      <c r="B27" s="33"/>
      <c r="C27" s="33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25" ht="6" customHeight="1" x14ac:dyDescent="0.2"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5"/>
      <c r="I30" s="35"/>
      <c r="J30" s="35"/>
      <c r="K30" s="35"/>
      <c r="L30" s="35"/>
      <c r="M30" s="18"/>
      <c r="N30" s="18"/>
      <c r="O30" s="18"/>
      <c r="P30" s="18"/>
    </row>
    <row r="31" spans="1:25" ht="18" customHeight="1" x14ac:dyDescent="0.2">
      <c r="B31" s="36"/>
      <c r="C31" s="36"/>
      <c r="D31" s="36"/>
      <c r="E31" s="36"/>
      <c r="F31" s="36"/>
      <c r="G31" s="35"/>
      <c r="H31" s="35"/>
      <c r="I31" s="35"/>
      <c r="J31" s="35"/>
      <c r="K31" s="35"/>
      <c r="L31" s="35"/>
      <c r="M31" s="18"/>
      <c r="N31" s="18"/>
      <c r="O31" s="18"/>
      <c r="P31" s="18"/>
    </row>
    <row r="32" spans="1:25" x14ac:dyDescent="0.2">
      <c r="B32" s="36"/>
      <c r="C32" s="36"/>
      <c r="D32" s="36"/>
      <c r="E32" s="36"/>
      <c r="F32" s="36"/>
      <c r="G32" s="35"/>
      <c r="H32" s="35"/>
      <c r="I32" s="35"/>
      <c r="J32" s="35"/>
      <c r="K32" s="35"/>
      <c r="L32" s="35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>
    <tabColor theme="5"/>
  </sheetPr>
  <dimension ref="A1:S153"/>
  <sheetViews>
    <sheetView showGridLines="0" workbookViewId="0">
      <selection activeCell="C157" sqref="C157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45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91" t="s">
        <v>192</v>
      </c>
      <c r="C1" s="91"/>
      <c r="D1" s="92"/>
    </row>
    <row r="2" spans="1:19" ht="15.95" customHeight="1" x14ac:dyDescent="0.2">
      <c r="A2" s="16" t="s">
        <v>2</v>
      </c>
      <c r="B2" s="91"/>
      <c r="C2" s="91"/>
      <c r="D2" s="92"/>
    </row>
    <row r="3" spans="1:19" ht="15.95" customHeight="1" x14ac:dyDescent="0.2">
      <c r="A3" s="16" t="s">
        <v>0</v>
      </c>
      <c r="B3" s="91" t="s">
        <v>200</v>
      </c>
      <c r="C3" s="91"/>
      <c r="D3" s="92"/>
      <c r="S3" s="9" t="str">
        <f>"Quelle: "&amp;'2_Daten'!B3</f>
        <v>Quelle: Deutscher Wetterdienst (DWD), Mitteilung vom 15.03.2024</v>
      </c>
    </row>
    <row r="4" spans="1:19" x14ac:dyDescent="0.2">
      <c r="A4" s="16" t="s">
        <v>3</v>
      </c>
      <c r="B4" s="91"/>
      <c r="C4" s="91"/>
      <c r="D4" s="92"/>
    </row>
    <row r="5" spans="1:19" x14ac:dyDescent="0.2">
      <c r="A5" s="16" t="s">
        <v>8</v>
      </c>
      <c r="B5" s="91" t="s">
        <v>43</v>
      </c>
      <c r="C5" s="91"/>
      <c r="D5" s="92"/>
    </row>
    <row r="6" spans="1:19" x14ac:dyDescent="0.2">
      <c r="A6" s="17" t="s">
        <v>9</v>
      </c>
      <c r="B6" s="93"/>
      <c r="C6" s="93"/>
      <c r="D6" s="94"/>
    </row>
    <row r="8" spans="1:19" x14ac:dyDescent="0.2">
      <c r="A8" s="10"/>
      <c r="B8" s="10"/>
      <c r="C8" s="46"/>
      <c r="D8" s="8"/>
    </row>
    <row r="9" spans="1:19" ht="18.75" customHeight="1" x14ac:dyDescent="0.2">
      <c r="A9" s="8"/>
      <c r="B9" s="37"/>
      <c r="C9" s="38" t="s">
        <v>33</v>
      </c>
      <c r="D9" s="38" t="s">
        <v>187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49" t="e">
        <f>NA()</f>
        <v>#N/A</v>
      </c>
      <c r="D10" s="43">
        <f>'2_DWD'!$T$151</f>
        <v>740.81258000000003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50">
        <f>'2_DWD'!T3</f>
        <v>693.41890000000001</v>
      </c>
      <c r="D11" s="44">
        <f>'2_DWD'!$T$151</f>
        <v>740.81258000000003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49">
        <f>'2_DWD'!T4</f>
        <v>926.78430000000003</v>
      </c>
      <c r="D12" s="43">
        <f>'2_DWD'!$T$151</f>
        <v>740.81258000000003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50">
        <f>'2_DWD'!T5</f>
        <v>687.25530000000003</v>
      </c>
      <c r="D13" s="44">
        <f>'2_DWD'!$T$151</f>
        <v>740.81258000000003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49">
        <f>'2_DWD'!T6</f>
        <v>732.23759999999993</v>
      </c>
      <c r="D14" s="43">
        <f>'2_DWD'!$T$151</f>
        <v>740.81258000000003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50">
        <f>'2_DWD'!T7</f>
        <v>718.45100000000002</v>
      </c>
      <c r="D15" s="44">
        <f>'2_DWD'!$T$151</f>
        <v>740.81258000000003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49">
        <f>'2_DWD'!T8</f>
        <v>722.65699999999993</v>
      </c>
      <c r="D16" s="43">
        <f>'2_DWD'!$T$151</f>
        <v>740.81258000000003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50">
        <f>'2_DWD'!T9</f>
        <v>601.77669999999989</v>
      </c>
      <c r="D17" s="44">
        <f>'2_DWD'!$T$151</f>
        <v>740.81258000000003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49">
        <f>'2_DWD'!T10</f>
        <v>766.21510000000001</v>
      </c>
      <c r="D18" s="43">
        <f>'2_DWD'!$T$151</f>
        <v>740.81258000000003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50">
        <f>'2_DWD'!T11</f>
        <v>751.26070000000016</v>
      </c>
      <c r="D19" s="44">
        <f>'2_DWD'!$T$151</f>
        <v>740.81258000000003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49">
        <f>'2_DWD'!T12</f>
        <v>744.5406999999999</v>
      </c>
      <c r="D20" s="43">
        <f>'2_DWD'!$T$151</f>
        <v>740.81258000000003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50">
        <f>'2_DWD'!T13</f>
        <v>760.27</v>
      </c>
      <c r="D21" s="44">
        <f>'2_DWD'!$T$151</f>
        <v>740.81258000000003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49">
        <f>'2_DWD'!T14</f>
        <v>647.15</v>
      </c>
      <c r="D22" s="43">
        <f>'2_DWD'!$T$151</f>
        <v>740.81258000000003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50">
        <f>'2_DWD'!T15</f>
        <v>675.73</v>
      </c>
      <c r="D23" s="44">
        <f>'2_DWD'!$T$151</f>
        <v>740.81258000000003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49">
        <f>'2_DWD'!T16</f>
        <v>795.19</v>
      </c>
      <c r="D24" s="43">
        <f>'2_DWD'!$T$151</f>
        <v>740.81258000000003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50">
        <f>'2_DWD'!T17</f>
        <v>765.12</v>
      </c>
      <c r="D25" s="44">
        <f>'2_DWD'!$T$151</f>
        <v>740.81258000000003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49">
        <f>'2_DWD'!T18</f>
        <v>779.11</v>
      </c>
      <c r="D26" s="43">
        <f>'2_DWD'!$T$151</f>
        <v>740.81258000000003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50">
        <f>'2_DWD'!T19</f>
        <v>762.96</v>
      </c>
      <c r="D27" s="44">
        <f>'2_DWD'!$T$151</f>
        <v>740.81258000000003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49">
        <f>'2_DWD'!T20</f>
        <v>748.54</v>
      </c>
      <c r="D28" s="43">
        <f>'2_DWD'!$T$151</f>
        <v>740.81258000000003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50">
        <f>'2_DWD'!T21</f>
        <v>733.05</v>
      </c>
      <c r="D29" s="44">
        <f>'2_DWD'!$T$151</f>
        <v>740.81258000000003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49">
        <f>'2_DWD'!T22</f>
        <v>769.5</v>
      </c>
      <c r="D30" s="43">
        <f>'2_DWD'!$T$151</f>
        <v>740.81258000000003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50">
        <f>'2_DWD'!T23</f>
        <v>756.6277</v>
      </c>
      <c r="D31" s="44">
        <f>'2_DWD'!$T$151</f>
        <v>740.81258000000003</v>
      </c>
    </row>
    <row r="32" spans="1:19" ht="18.75" customHeight="1" x14ac:dyDescent="0.2">
      <c r="A32" s="14"/>
      <c r="B32" s="13">
        <v>1902</v>
      </c>
      <c r="C32" s="49">
        <f>'2_DWD'!T24</f>
        <v>726.50459999999998</v>
      </c>
      <c r="D32" s="43">
        <f>'2_DWD'!$T$151</f>
        <v>740.81258000000003</v>
      </c>
    </row>
    <row r="33" spans="1:4" ht="18.75" customHeight="1" x14ac:dyDescent="0.2">
      <c r="A33" s="14"/>
      <c r="B33" s="15">
        <v>1903</v>
      </c>
      <c r="C33" s="50">
        <f>'2_DWD'!T25</f>
        <v>754.8664</v>
      </c>
      <c r="D33" s="44">
        <f>'2_DWD'!$T$151</f>
        <v>740.81258000000003</v>
      </c>
    </row>
    <row r="34" spans="1:4" ht="18.75" customHeight="1" x14ac:dyDescent="0.2">
      <c r="A34" s="14"/>
      <c r="B34" s="13">
        <v>1904</v>
      </c>
      <c r="C34" s="49">
        <f>'2_DWD'!T26</f>
        <v>638.82310000000007</v>
      </c>
      <c r="D34" s="43">
        <f>'2_DWD'!$T$151</f>
        <v>740.81258000000003</v>
      </c>
    </row>
    <row r="35" spans="1:4" ht="18.75" customHeight="1" x14ac:dyDescent="0.2">
      <c r="A35" s="14"/>
      <c r="B35" s="15">
        <v>1905</v>
      </c>
      <c r="C35" s="50">
        <f>'2_DWD'!T27</f>
        <v>811.35839999999985</v>
      </c>
      <c r="D35" s="44">
        <f>'2_DWD'!$T$151</f>
        <v>740.81258000000003</v>
      </c>
    </row>
    <row r="36" spans="1:4" ht="18.75" customHeight="1" x14ac:dyDescent="0.2">
      <c r="A36" s="14"/>
      <c r="B36" s="13">
        <v>1906</v>
      </c>
      <c r="C36" s="49">
        <f>'2_DWD'!T28</f>
        <v>787.01080000000013</v>
      </c>
      <c r="D36" s="43">
        <f>'2_DWD'!$T$151</f>
        <v>740.81258000000003</v>
      </c>
    </row>
    <row r="37" spans="1:4" ht="18.75" customHeight="1" x14ac:dyDescent="0.2">
      <c r="A37" s="14"/>
      <c r="B37" s="15">
        <v>1907</v>
      </c>
      <c r="C37" s="50">
        <f>'2_DWD'!T29</f>
        <v>688.67340000000002</v>
      </c>
      <c r="D37" s="44">
        <f>'2_DWD'!$T$151</f>
        <v>740.81258000000003</v>
      </c>
    </row>
    <row r="38" spans="1:4" ht="18.75" customHeight="1" x14ac:dyDescent="0.2">
      <c r="A38" s="14"/>
      <c r="B38" s="13">
        <v>1908</v>
      </c>
      <c r="C38" s="49">
        <f>'2_DWD'!T30</f>
        <v>668.6805999999998</v>
      </c>
      <c r="D38" s="43">
        <f>'2_DWD'!$T$151</f>
        <v>740.81258000000003</v>
      </c>
    </row>
    <row r="39" spans="1:4" ht="18.75" customHeight="1" x14ac:dyDescent="0.2">
      <c r="A39" s="14"/>
      <c r="B39" s="15">
        <v>1909</v>
      </c>
      <c r="C39" s="50">
        <f>'2_DWD'!T31</f>
        <v>773.5082000000001</v>
      </c>
      <c r="D39" s="44">
        <f>'2_DWD'!$T$151</f>
        <v>740.81258000000003</v>
      </c>
    </row>
    <row r="40" spans="1:4" ht="18.75" customHeight="1" x14ac:dyDescent="0.2">
      <c r="A40" s="14"/>
      <c r="B40" s="13">
        <v>1910</v>
      </c>
      <c r="C40" s="49">
        <f>'2_DWD'!T32</f>
        <v>837.10690000000011</v>
      </c>
      <c r="D40" s="43">
        <f>'2_DWD'!$T$151</f>
        <v>740.81258000000003</v>
      </c>
    </row>
    <row r="41" spans="1:4" ht="18.75" customHeight="1" x14ac:dyDescent="0.2">
      <c r="A41" s="14"/>
      <c r="B41" s="15">
        <v>1911</v>
      </c>
      <c r="C41" s="50">
        <f>'2_DWD'!T33</f>
        <v>556.81290000000001</v>
      </c>
      <c r="D41" s="44">
        <f>'2_DWD'!$T$151</f>
        <v>740.81258000000003</v>
      </c>
    </row>
    <row r="42" spans="1:4" ht="18.75" customHeight="1" x14ac:dyDescent="0.2">
      <c r="A42" s="14"/>
      <c r="B42" s="13">
        <v>1912</v>
      </c>
      <c r="C42" s="49">
        <f>'2_DWD'!T34</f>
        <v>841.23030000000006</v>
      </c>
      <c r="D42" s="43">
        <f>'2_DWD'!$T$151</f>
        <v>740.81258000000003</v>
      </c>
    </row>
    <row r="43" spans="1:4" ht="18.75" customHeight="1" x14ac:dyDescent="0.2">
      <c r="A43" s="14"/>
      <c r="B43" s="15">
        <v>1913</v>
      </c>
      <c r="C43" s="50">
        <f>'2_DWD'!T35</f>
        <v>745.60749999999996</v>
      </c>
      <c r="D43" s="44">
        <f>'2_DWD'!$T$151</f>
        <v>740.81258000000003</v>
      </c>
    </row>
    <row r="44" spans="1:4" ht="18.75" customHeight="1" x14ac:dyDescent="0.2">
      <c r="A44" s="14"/>
      <c r="B44" s="13">
        <v>1914</v>
      </c>
      <c r="C44" s="49">
        <f>'2_DWD'!T36</f>
        <v>823.25930000000005</v>
      </c>
      <c r="D44" s="43">
        <f>'2_DWD'!$T$151</f>
        <v>740.81258000000003</v>
      </c>
    </row>
    <row r="45" spans="1:4" ht="18.75" customHeight="1" x14ac:dyDescent="0.2">
      <c r="A45" s="8"/>
      <c r="B45" s="15">
        <v>1915</v>
      </c>
      <c r="C45" s="50">
        <f>'2_DWD'!T37</f>
        <v>782.52289999999994</v>
      </c>
      <c r="D45" s="44">
        <f>'2_DWD'!$T$151</f>
        <v>740.81258000000003</v>
      </c>
    </row>
    <row r="46" spans="1:4" ht="18.75" customHeight="1" x14ac:dyDescent="0.2">
      <c r="B46" s="13">
        <v>1916</v>
      </c>
      <c r="C46" s="49">
        <f>'2_DWD'!T38</f>
        <v>832.22649999999987</v>
      </c>
      <c r="D46" s="43">
        <f>'2_DWD'!$T$151</f>
        <v>740.81258000000003</v>
      </c>
    </row>
    <row r="47" spans="1:4" ht="18.75" customHeight="1" x14ac:dyDescent="0.2">
      <c r="B47" s="15">
        <v>1917</v>
      </c>
      <c r="C47" s="50">
        <f>'2_DWD'!T39</f>
        <v>698.00729999999999</v>
      </c>
      <c r="D47" s="44">
        <f>'2_DWD'!$T$151</f>
        <v>740.81258000000003</v>
      </c>
    </row>
    <row r="48" spans="1:4" ht="18.75" customHeight="1" x14ac:dyDescent="0.2">
      <c r="B48" s="13">
        <v>1918</v>
      </c>
      <c r="C48" s="49">
        <f>'2_DWD'!T40</f>
        <v>747.23509999999987</v>
      </c>
      <c r="D48" s="43">
        <f>'2_DWD'!$T$151</f>
        <v>740.81258000000003</v>
      </c>
    </row>
    <row r="49" spans="2:4" ht="18.75" customHeight="1" x14ac:dyDescent="0.2">
      <c r="B49" s="15">
        <v>1919</v>
      </c>
      <c r="C49" s="50">
        <f>'2_DWD'!T41</f>
        <v>730.08230000000003</v>
      </c>
      <c r="D49" s="44">
        <f>'2_DWD'!$T$151</f>
        <v>740.81258000000003</v>
      </c>
    </row>
    <row r="50" spans="2:4" ht="18.75" customHeight="1" x14ac:dyDescent="0.2">
      <c r="B50" s="13">
        <v>1920</v>
      </c>
      <c r="C50" s="49">
        <f>'2_DWD'!T42</f>
        <v>677.28809999999999</v>
      </c>
      <c r="D50" s="43">
        <f>'2_DWD'!$T$151</f>
        <v>740.81258000000003</v>
      </c>
    </row>
    <row r="51" spans="2:4" ht="18.75" customHeight="1" x14ac:dyDescent="0.2">
      <c r="B51" s="15">
        <v>1921</v>
      </c>
      <c r="C51" s="50">
        <f>'2_DWD'!T43</f>
        <v>578.2124</v>
      </c>
      <c r="D51" s="44">
        <f>'2_DWD'!$T$151</f>
        <v>740.81258000000003</v>
      </c>
    </row>
    <row r="52" spans="2:4" ht="18.75" customHeight="1" x14ac:dyDescent="0.2">
      <c r="B52" s="13">
        <v>1922</v>
      </c>
      <c r="C52" s="49">
        <f>'2_DWD'!T44</f>
        <v>893.98029999999994</v>
      </c>
      <c r="D52" s="43">
        <f>'2_DWD'!$T$151</f>
        <v>740.81258000000003</v>
      </c>
    </row>
    <row r="53" spans="2:4" ht="18.75" customHeight="1" x14ac:dyDescent="0.2">
      <c r="B53" s="15">
        <v>1923</v>
      </c>
      <c r="C53" s="50">
        <f>'2_DWD'!T45</f>
        <v>789.84810000000004</v>
      </c>
      <c r="D53" s="44">
        <f>'2_DWD'!$T$151</f>
        <v>740.81258000000003</v>
      </c>
    </row>
    <row r="54" spans="2:4" ht="18.75" customHeight="1" x14ac:dyDescent="0.2">
      <c r="B54" s="13">
        <v>1924</v>
      </c>
      <c r="C54" s="49">
        <f>'2_DWD'!T46</f>
        <v>788.61760000000004</v>
      </c>
      <c r="D54" s="43">
        <f>'2_DWD'!$T$151</f>
        <v>740.81258000000003</v>
      </c>
    </row>
    <row r="55" spans="2:4" ht="18.75" customHeight="1" x14ac:dyDescent="0.2">
      <c r="B55" s="15">
        <v>1925</v>
      </c>
      <c r="C55" s="50">
        <f>'2_DWD'!T47</f>
        <v>788.01080000000002</v>
      </c>
      <c r="D55" s="44">
        <f>'2_DWD'!$T$151</f>
        <v>740.81258000000003</v>
      </c>
    </row>
    <row r="56" spans="2:4" ht="18.75" customHeight="1" x14ac:dyDescent="0.2">
      <c r="B56" s="13">
        <v>1926</v>
      </c>
      <c r="C56" s="49">
        <f>'2_DWD'!T48</f>
        <v>884.92150000000004</v>
      </c>
      <c r="D56" s="43">
        <f>'2_DWD'!$T$151</f>
        <v>740.81258000000003</v>
      </c>
    </row>
    <row r="57" spans="2:4" ht="18.75" customHeight="1" x14ac:dyDescent="0.2">
      <c r="B57" s="15">
        <v>1927</v>
      </c>
      <c r="C57" s="50">
        <f>'2_DWD'!T49</f>
        <v>868.33310000000006</v>
      </c>
      <c r="D57" s="44">
        <f>'2_DWD'!$T$151</f>
        <v>740.81258000000003</v>
      </c>
    </row>
    <row r="58" spans="2:4" ht="18.75" customHeight="1" x14ac:dyDescent="0.2">
      <c r="B58" s="13">
        <v>1928</v>
      </c>
      <c r="C58" s="49">
        <f>'2_DWD'!T50</f>
        <v>753.82319999999982</v>
      </c>
      <c r="D58" s="43">
        <f>'2_DWD'!$T$151</f>
        <v>740.81258000000003</v>
      </c>
    </row>
    <row r="59" spans="2:4" ht="18.75" customHeight="1" x14ac:dyDescent="0.2">
      <c r="B59" s="15">
        <v>1929</v>
      </c>
      <c r="C59" s="50">
        <f>'2_DWD'!T51</f>
        <v>591.29030000000012</v>
      </c>
      <c r="D59" s="44">
        <f>'2_DWD'!$T$151</f>
        <v>740.81258000000003</v>
      </c>
    </row>
    <row r="60" spans="2:4" ht="18.75" customHeight="1" x14ac:dyDescent="0.2">
      <c r="B60" s="13">
        <v>1930</v>
      </c>
      <c r="C60" s="49">
        <f>'2_DWD'!T52</f>
        <v>845.34710000000007</v>
      </c>
      <c r="D60" s="43">
        <f>'2_DWD'!$T$151</f>
        <v>740.81258000000003</v>
      </c>
    </row>
    <row r="61" spans="2:4" ht="18.75" customHeight="1" x14ac:dyDescent="0.2">
      <c r="B61" s="15">
        <v>1931</v>
      </c>
      <c r="C61" s="50">
        <f>'2_DWD'!T53</f>
        <v>841.51580000000013</v>
      </c>
      <c r="D61" s="44">
        <f>'2_DWD'!$T$151</f>
        <v>740.81258000000003</v>
      </c>
    </row>
    <row r="62" spans="2:4" ht="18.75" customHeight="1" x14ac:dyDescent="0.2">
      <c r="B62" s="13">
        <v>1932</v>
      </c>
      <c r="C62" s="49">
        <f>'2_DWD'!T54</f>
        <v>735.67279999999994</v>
      </c>
      <c r="D62" s="43">
        <f>'2_DWD'!$T$151</f>
        <v>740.81258000000003</v>
      </c>
    </row>
    <row r="63" spans="2:4" ht="18.75" customHeight="1" x14ac:dyDescent="0.2">
      <c r="B63" s="15">
        <v>1933</v>
      </c>
      <c r="C63" s="50">
        <f>'2_DWD'!T55</f>
        <v>656.25109999999984</v>
      </c>
      <c r="D63" s="44">
        <f>'2_DWD'!$T$151</f>
        <v>740.81258000000003</v>
      </c>
    </row>
    <row r="64" spans="2:4" ht="18.75" customHeight="1" x14ac:dyDescent="0.2">
      <c r="B64" s="13">
        <v>1934</v>
      </c>
      <c r="C64" s="49">
        <f>'2_DWD'!T56</f>
        <v>615.16200000000003</v>
      </c>
      <c r="D64" s="43">
        <f>'2_DWD'!$T$151</f>
        <v>740.81258000000003</v>
      </c>
    </row>
    <row r="65" spans="2:4" ht="18.75" customHeight="1" x14ac:dyDescent="0.2">
      <c r="B65" s="15">
        <v>1935</v>
      </c>
      <c r="C65" s="50">
        <f>'2_DWD'!T57</f>
        <v>811.29329999999993</v>
      </c>
      <c r="D65" s="44">
        <f>'2_DWD'!$T$151</f>
        <v>740.81258000000003</v>
      </c>
    </row>
    <row r="66" spans="2:4" ht="18.75" customHeight="1" x14ac:dyDescent="0.2">
      <c r="B66" s="13">
        <v>1936</v>
      </c>
      <c r="C66" s="49">
        <f>'2_DWD'!T58</f>
        <v>825.9652000000001</v>
      </c>
      <c r="D66" s="43">
        <f>'2_DWD'!$T$151</f>
        <v>740.81258000000003</v>
      </c>
    </row>
    <row r="67" spans="2:4" ht="18.75" customHeight="1" x14ac:dyDescent="0.2">
      <c r="B67" s="15">
        <v>1937</v>
      </c>
      <c r="C67" s="50">
        <f>'2_DWD'!T59</f>
        <v>789.70100000000014</v>
      </c>
      <c r="D67" s="44">
        <f>'2_DWD'!$T$151</f>
        <v>740.81258000000003</v>
      </c>
    </row>
    <row r="68" spans="2:4" ht="18.75" customHeight="1" x14ac:dyDescent="0.2">
      <c r="B68" s="13">
        <v>1938</v>
      </c>
      <c r="C68" s="49">
        <f>'2_DWD'!T60</f>
        <v>741.07989999999995</v>
      </c>
      <c r="D68" s="43">
        <f>'2_DWD'!$T$151</f>
        <v>740.81258000000003</v>
      </c>
    </row>
    <row r="69" spans="2:4" ht="18.75" customHeight="1" x14ac:dyDescent="0.2">
      <c r="B69" s="15">
        <v>1939</v>
      </c>
      <c r="C69" s="50">
        <f>'2_DWD'!T61</f>
        <v>916.32269999999994</v>
      </c>
      <c r="D69" s="44">
        <f>'2_DWD'!$T$151</f>
        <v>740.81258000000003</v>
      </c>
    </row>
    <row r="70" spans="2:4" ht="18.75" customHeight="1" x14ac:dyDescent="0.2">
      <c r="B70" s="13">
        <v>1940</v>
      </c>
      <c r="C70" s="49">
        <f>'2_DWD'!T62</f>
        <v>847.32369999999992</v>
      </c>
      <c r="D70" s="43">
        <f>'2_DWD'!$T$151</f>
        <v>740.81258000000003</v>
      </c>
    </row>
    <row r="71" spans="2:4" ht="18.75" customHeight="1" x14ac:dyDescent="0.2">
      <c r="B71" s="15">
        <v>1941</v>
      </c>
      <c r="C71" s="50">
        <f>'2_DWD'!T63</f>
        <v>866.02110000000016</v>
      </c>
      <c r="D71" s="44">
        <f>'2_DWD'!$T$151</f>
        <v>740.81258000000003</v>
      </c>
    </row>
    <row r="72" spans="2:4" ht="18.75" customHeight="1" x14ac:dyDescent="0.2">
      <c r="B72" s="13">
        <v>1942</v>
      </c>
      <c r="C72" s="49">
        <f>'2_DWD'!T64</f>
        <v>667.64449999999999</v>
      </c>
      <c r="D72" s="43">
        <f>'2_DWD'!$T$151</f>
        <v>740.81258000000003</v>
      </c>
    </row>
    <row r="73" spans="2:4" ht="18.75" customHeight="1" x14ac:dyDescent="0.2">
      <c r="B73" s="15">
        <v>1943</v>
      </c>
      <c r="C73" s="50">
        <f>'2_DWD'!T65</f>
        <v>620.0702</v>
      </c>
      <c r="D73" s="44">
        <f>'2_DWD'!$T$151</f>
        <v>740.81258000000003</v>
      </c>
    </row>
    <row r="74" spans="2:4" ht="18.75" customHeight="1" x14ac:dyDescent="0.2">
      <c r="B74" s="13">
        <v>1944</v>
      </c>
      <c r="C74" s="49">
        <f>'2_DWD'!T66</f>
        <v>852.3433</v>
      </c>
      <c r="D74" s="43">
        <f>'2_DWD'!$T$151</f>
        <v>740.81258000000003</v>
      </c>
    </row>
    <row r="75" spans="2:4" ht="18.75" customHeight="1" x14ac:dyDescent="0.2">
      <c r="B75" s="15">
        <v>1945</v>
      </c>
      <c r="C75" s="50">
        <f>'2_DWD'!T67</f>
        <v>772.61609999999996</v>
      </c>
      <c r="D75" s="44">
        <f>'2_DWD'!$T$151</f>
        <v>740.81258000000003</v>
      </c>
    </row>
    <row r="76" spans="2:4" ht="18.75" customHeight="1" x14ac:dyDescent="0.2">
      <c r="B76" s="13">
        <v>1946</v>
      </c>
      <c r="C76" s="49">
        <f>'2_DWD'!T68</f>
        <v>766.83500000000004</v>
      </c>
      <c r="D76" s="43">
        <f>'2_DWD'!$T$151</f>
        <v>740.81258000000003</v>
      </c>
    </row>
    <row r="77" spans="2:4" ht="18.75" customHeight="1" x14ac:dyDescent="0.2">
      <c r="B77" s="15">
        <v>1947</v>
      </c>
      <c r="C77" s="50">
        <f>'2_DWD'!T69</f>
        <v>688.82910000000004</v>
      </c>
      <c r="D77" s="44">
        <f>'2_DWD'!$T$151</f>
        <v>740.81258000000003</v>
      </c>
    </row>
    <row r="78" spans="2:4" ht="18.75" customHeight="1" x14ac:dyDescent="0.2">
      <c r="B78" s="13">
        <v>1948</v>
      </c>
      <c r="C78" s="49">
        <f>'2_DWD'!T70</f>
        <v>756.28610000000003</v>
      </c>
      <c r="D78" s="43">
        <f>'2_DWD'!$T$151</f>
        <v>740.81258000000003</v>
      </c>
    </row>
    <row r="79" spans="2:4" ht="18.75" customHeight="1" x14ac:dyDescent="0.2">
      <c r="B79" s="15">
        <v>1949</v>
      </c>
      <c r="C79" s="50">
        <f>'2_DWD'!T71</f>
        <v>656.18799999999999</v>
      </c>
      <c r="D79" s="44">
        <f>'2_DWD'!$T$151</f>
        <v>740.81258000000003</v>
      </c>
    </row>
    <row r="80" spans="2:4" ht="18.75" customHeight="1" x14ac:dyDescent="0.2">
      <c r="B80" s="13">
        <v>1950</v>
      </c>
      <c r="C80" s="49">
        <f>'2_DWD'!T72</f>
        <v>829.38330000000008</v>
      </c>
      <c r="D80" s="43">
        <f>'2_DWD'!$T$151</f>
        <v>740.81258000000003</v>
      </c>
    </row>
    <row r="81" spans="2:4" ht="18.75" customHeight="1" x14ac:dyDescent="0.2">
      <c r="B81" s="15">
        <v>1951</v>
      </c>
      <c r="C81" s="50">
        <f>'2_DWD'!T73</f>
        <v>751.41899999999987</v>
      </c>
      <c r="D81" s="44">
        <f>'2_DWD'!$T$151</f>
        <v>740.81258000000003</v>
      </c>
    </row>
    <row r="82" spans="2:4" ht="18.75" customHeight="1" x14ac:dyDescent="0.2">
      <c r="B82" s="13">
        <v>1952</v>
      </c>
      <c r="C82" s="49">
        <f>'2_DWD'!T74</f>
        <v>830.99959999999999</v>
      </c>
      <c r="D82" s="43">
        <f>'2_DWD'!$T$151</f>
        <v>740.81258000000003</v>
      </c>
    </row>
    <row r="83" spans="2:4" ht="18.75" customHeight="1" x14ac:dyDescent="0.2">
      <c r="B83" s="15">
        <v>1953</v>
      </c>
      <c r="C83" s="50">
        <f>'2_DWD'!T75</f>
        <v>591.77020000000005</v>
      </c>
      <c r="D83" s="44">
        <f>'2_DWD'!$T$151</f>
        <v>740.81258000000003</v>
      </c>
    </row>
    <row r="84" spans="2:4" ht="18.75" customHeight="1" x14ac:dyDescent="0.2">
      <c r="B84" s="13">
        <v>1954</v>
      </c>
      <c r="C84" s="49">
        <f>'2_DWD'!T76</f>
        <v>877.11150000000009</v>
      </c>
      <c r="D84" s="43">
        <f>'2_DWD'!$T$151</f>
        <v>740.81258000000003</v>
      </c>
    </row>
    <row r="85" spans="2:4" ht="18.75" customHeight="1" x14ac:dyDescent="0.2">
      <c r="B85" s="15">
        <v>1955</v>
      </c>
      <c r="C85" s="50">
        <f>'2_DWD'!T77</f>
        <v>783.6552999999999</v>
      </c>
      <c r="D85" s="44">
        <f>'2_DWD'!$T$151</f>
        <v>740.81258000000003</v>
      </c>
    </row>
    <row r="86" spans="2:4" ht="18.75" customHeight="1" x14ac:dyDescent="0.2">
      <c r="B86" s="13">
        <v>1956</v>
      </c>
      <c r="C86" s="49">
        <f>'2_DWD'!T78</f>
        <v>844.13049999999987</v>
      </c>
      <c r="D86" s="43">
        <f>'2_DWD'!$T$151</f>
        <v>740.81258000000003</v>
      </c>
    </row>
    <row r="87" spans="2:4" ht="18.75" customHeight="1" x14ac:dyDescent="0.2">
      <c r="B87" s="15">
        <v>1957</v>
      </c>
      <c r="C87" s="50">
        <f>'2_DWD'!T79</f>
        <v>783.70289999999989</v>
      </c>
      <c r="D87" s="44">
        <f>'2_DWD'!$T$151</f>
        <v>740.81258000000003</v>
      </c>
    </row>
    <row r="88" spans="2:4" ht="18.75" customHeight="1" x14ac:dyDescent="0.2">
      <c r="B88" s="13">
        <v>1958</v>
      </c>
      <c r="C88" s="49">
        <f>'2_DWD'!T80</f>
        <v>876.10880000000009</v>
      </c>
      <c r="D88" s="43">
        <f>'2_DWD'!$T$151</f>
        <v>740.81258000000003</v>
      </c>
    </row>
    <row r="89" spans="2:4" ht="18.75" customHeight="1" x14ac:dyDescent="0.2">
      <c r="B89" s="15">
        <v>1959</v>
      </c>
      <c r="C89" s="50">
        <f>'2_DWD'!T81</f>
        <v>551.63080000000002</v>
      </c>
      <c r="D89" s="44">
        <f>'2_DWD'!$T$151</f>
        <v>740.81258000000003</v>
      </c>
    </row>
    <row r="90" spans="2:4" ht="18.75" customHeight="1" x14ac:dyDescent="0.2">
      <c r="B90" s="13">
        <v>1960</v>
      </c>
      <c r="C90" s="49">
        <f>'2_DWD'!T82</f>
        <v>848.89019999999994</v>
      </c>
      <c r="D90" s="43">
        <f>'2_DWD'!$T$151</f>
        <v>740.81258000000003</v>
      </c>
    </row>
    <row r="91" spans="2:4" ht="18.75" customHeight="1" x14ac:dyDescent="0.2">
      <c r="B91" s="15">
        <v>1961</v>
      </c>
      <c r="C91" s="50">
        <f>'2_DWD'!T83</f>
        <v>862.10680000000002</v>
      </c>
      <c r="D91" s="44">
        <f>'2_DWD'!$T$151</f>
        <v>740.81258000000003</v>
      </c>
    </row>
    <row r="92" spans="2:4" ht="18.75" customHeight="1" x14ac:dyDescent="0.2">
      <c r="B92" s="13">
        <v>1962</v>
      </c>
      <c r="C92" s="49">
        <f>'2_DWD'!T84</f>
        <v>701.2222999999999</v>
      </c>
      <c r="D92" s="43">
        <f>'2_DWD'!$T$151</f>
        <v>740.81258000000003</v>
      </c>
    </row>
    <row r="93" spans="2:4" ht="18.75" customHeight="1" x14ac:dyDescent="0.2">
      <c r="B93" s="15">
        <v>1963</v>
      </c>
      <c r="C93" s="50">
        <f>'2_DWD'!T85</f>
        <v>658.85469999999987</v>
      </c>
      <c r="D93" s="44">
        <f>'2_DWD'!$T$151</f>
        <v>740.81258000000003</v>
      </c>
    </row>
    <row r="94" spans="2:4" ht="18.75" customHeight="1" x14ac:dyDescent="0.2">
      <c r="B94" s="13">
        <v>1964</v>
      </c>
      <c r="C94" s="49">
        <f>'2_DWD'!T86</f>
        <v>631.20309999999995</v>
      </c>
      <c r="D94" s="43">
        <f>'2_DWD'!$T$151</f>
        <v>740.81258000000003</v>
      </c>
    </row>
    <row r="95" spans="2:4" ht="18.75" customHeight="1" x14ac:dyDescent="0.2">
      <c r="B95" s="15">
        <v>1965</v>
      </c>
      <c r="C95" s="50">
        <f>'2_DWD'!T87</f>
        <v>989.37920000000008</v>
      </c>
      <c r="D95" s="44">
        <f>'2_DWD'!$T$151</f>
        <v>740.81258000000003</v>
      </c>
    </row>
    <row r="96" spans="2:4" ht="18.75" customHeight="1" x14ac:dyDescent="0.2">
      <c r="B96" s="13">
        <v>1966</v>
      </c>
      <c r="C96" s="49">
        <f>'2_DWD'!T88</f>
        <v>965.20909999999992</v>
      </c>
      <c r="D96" s="43">
        <f>'2_DWD'!$T$151</f>
        <v>740.81258000000003</v>
      </c>
    </row>
    <row r="97" spans="2:4" ht="18.75" customHeight="1" x14ac:dyDescent="0.2">
      <c r="B97" s="15">
        <v>1967</v>
      </c>
      <c r="C97" s="50">
        <f>'2_DWD'!T89</f>
        <v>836.8066</v>
      </c>
      <c r="D97" s="44">
        <f>'2_DWD'!$T$151</f>
        <v>740.81258000000003</v>
      </c>
    </row>
    <row r="98" spans="2:4" ht="18.75" customHeight="1" x14ac:dyDescent="0.2">
      <c r="B98" s="13">
        <v>1968</v>
      </c>
      <c r="C98" s="49">
        <f>'2_DWD'!T90</f>
        <v>842.40559999999982</v>
      </c>
      <c r="D98" s="43">
        <f>'2_DWD'!$T$151</f>
        <v>740.81258000000003</v>
      </c>
    </row>
    <row r="99" spans="2:4" ht="18.75" customHeight="1" x14ac:dyDescent="0.2">
      <c r="B99" s="15">
        <v>1969</v>
      </c>
      <c r="C99" s="50">
        <f>'2_DWD'!T91</f>
        <v>724.57980000000009</v>
      </c>
      <c r="D99" s="44">
        <f>'2_DWD'!$T$151</f>
        <v>740.81258000000003</v>
      </c>
    </row>
    <row r="100" spans="2:4" ht="18.75" customHeight="1" x14ac:dyDescent="0.2">
      <c r="B100" s="13">
        <v>1970</v>
      </c>
      <c r="C100" s="49">
        <f>'2_DWD'!T92</f>
        <v>913.32050000000004</v>
      </c>
      <c r="D100" s="43">
        <f>'2_DWD'!$T$151</f>
        <v>740.81258000000003</v>
      </c>
    </row>
    <row r="101" spans="2:4" ht="18.75" customHeight="1" x14ac:dyDescent="0.2">
      <c r="B101" s="15">
        <v>1971</v>
      </c>
      <c r="C101" s="50">
        <f>'2_DWD'!T93</f>
        <v>601.30389999999989</v>
      </c>
      <c r="D101" s="44">
        <f>'2_DWD'!$T$151</f>
        <v>740.81258000000003</v>
      </c>
    </row>
    <row r="102" spans="2:4" ht="18.75" customHeight="1" x14ac:dyDescent="0.2">
      <c r="B102" s="13">
        <v>1972</v>
      </c>
      <c r="C102" s="49">
        <f>'2_DWD'!T94</f>
        <v>659.98860000000002</v>
      </c>
      <c r="D102" s="43">
        <f>'2_DWD'!$T$151</f>
        <v>740.81258000000003</v>
      </c>
    </row>
    <row r="103" spans="2:4" ht="18.75" customHeight="1" x14ac:dyDescent="0.2">
      <c r="B103" s="15">
        <v>1973</v>
      </c>
      <c r="C103" s="50">
        <f>'2_DWD'!T95</f>
        <v>702.29449999999997</v>
      </c>
      <c r="D103" s="44">
        <f>'2_DWD'!$T$151</f>
        <v>740.81258000000003</v>
      </c>
    </row>
    <row r="104" spans="2:4" ht="18.75" customHeight="1" x14ac:dyDescent="0.2">
      <c r="B104" s="13">
        <v>1974</v>
      </c>
      <c r="C104" s="49">
        <f>'2_DWD'!T96</f>
        <v>885.47529999999995</v>
      </c>
      <c r="D104" s="43">
        <f>'2_DWD'!$T$151</f>
        <v>740.81258000000003</v>
      </c>
    </row>
    <row r="105" spans="2:4" ht="18.75" customHeight="1" x14ac:dyDescent="0.2">
      <c r="B105" s="15">
        <v>1975</v>
      </c>
      <c r="C105" s="50">
        <f>'2_DWD'!T97</f>
        <v>659.44869999999992</v>
      </c>
      <c r="D105" s="44">
        <f>'2_DWD'!$T$151</f>
        <v>740.81258000000003</v>
      </c>
    </row>
    <row r="106" spans="2:4" ht="18.75" customHeight="1" x14ac:dyDescent="0.2">
      <c r="B106" s="13">
        <v>1976</v>
      </c>
      <c r="C106" s="49">
        <f>'2_DWD'!T98</f>
        <v>592.17270000000008</v>
      </c>
      <c r="D106" s="43">
        <f>'2_DWD'!$T$151</f>
        <v>740.81258000000003</v>
      </c>
    </row>
    <row r="107" spans="2:4" ht="18.75" customHeight="1" x14ac:dyDescent="0.2">
      <c r="B107" s="15">
        <v>1977</v>
      </c>
      <c r="C107" s="50">
        <f>'2_DWD'!T99</f>
        <v>825.42150000000004</v>
      </c>
      <c r="D107" s="44">
        <f>'2_DWD'!$T$151</f>
        <v>740.81258000000003</v>
      </c>
    </row>
    <row r="108" spans="2:4" ht="18.75" customHeight="1" x14ac:dyDescent="0.2">
      <c r="B108" s="13">
        <v>1978</v>
      </c>
      <c r="C108" s="49">
        <f>'2_DWD'!T100</f>
        <v>802.33519999999987</v>
      </c>
      <c r="D108" s="43">
        <f>'2_DWD'!$T$151</f>
        <v>740.81258000000003</v>
      </c>
    </row>
    <row r="109" spans="2:4" ht="18.75" customHeight="1" x14ac:dyDescent="0.2">
      <c r="B109" s="15">
        <v>1979</v>
      </c>
      <c r="C109" s="50">
        <f>'2_DWD'!T101</f>
        <v>828.03</v>
      </c>
      <c r="D109" s="44">
        <f>'2_DWD'!$T$151</f>
        <v>740.81258000000003</v>
      </c>
    </row>
    <row r="110" spans="2:4" ht="18.75" customHeight="1" x14ac:dyDescent="0.2">
      <c r="B110" s="13">
        <v>1980</v>
      </c>
      <c r="C110" s="49">
        <f>'2_DWD'!T102</f>
        <v>840.02659999999992</v>
      </c>
      <c r="D110" s="43">
        <f>'2_DWD'!$T$151</f>
        <v>740.81258000000003</v>
      </c>
    </row>
    <row r="111" spans="2:4" ht="18.75" customHeight="1" x14ac:dyDescent="0.2">
      <c r="B111" s="15">
        <v>1981</v>
      </c>
      <c r="C111" s="50">
        <f>'2_DWD'!T103</f>
        <v>995.54459999999995</v>
      </c>
      <c r="D111" s="44">
        <f>'2_DWD'!$T$151</f>
        <v>740.81258000000003</v>
      </c>
    </row>
    <row r="112" spans="2:4" ht="18.75" customHeight="1" x14ac:dyDescent="0.2">
      <c r="B112" s="13">
        <v>1982</v>
      </c>
      <c r="C112" s="49">
        <f>'2_DWD'!T104</f>
        <v>705.59190000000001</v>
      </c>
      <c r="D112" s="43">
        <f>'2_DWD'!$T$151</f>
        <v>740.81258000000003</v>
      </c>
    </row>
    <row r="113" spans="2:4" ht="18.75" customHeight="1" x14ac:dyDescent="0.2">
      <c r="B113" s="15">
        <v>1983</v>
      </c>
      <c r="C113" s="50">
        <f>'2_DWD'!T105</f>
        <v>785.11029999999994</v>
      </c>
      <c r="D113" s="44">
        <f>'2_DWD'!$T$151</f>
        <v>740.81258000000003</v>
      </c>
    </row>
    <row r="114" spans="2:4" ht="18.75" customHeight="1" x14ac:dyDescent="0.2">
      <c r="B114" s="13">
        <v>1984</v>
      </c>
      <c r="C114" s="49">
        <f>'2_DWD'!T106</f>
        <v>825.82129999999995</v>
      </c>
      <c r="D114" s="43">
        <f>'2_DWD'!$T$151</f>
        <v>740.81258000000003</v>
      </c>
    </row>
    <row r="115" spans="2:4" ht="18.75" customHeight="1" x14ac:dyDescent="0.2">
      <c r="B115" s="15">
        <v>1985</v>
      </c>
      <c r="C115" s="50">
        <f>'2_DWD'!T107</f>
        <v>733.6860999999999</v>
      </c>
      <c r="D115" s="44">
        <f>'2_DWD'!$T$151</f>
        <v>740.81258000000003</v>
      </c>
    </row>
    <row r="116" spans="2:4" ht="18.75" customHeight="1" x14ac:dyDescent="0.2">
      <c r="B116" s="13">
        <v>1986</v>
      </c>
      <c r="C116" s="49">
        <f>'2_DWD'!T108</f>
        <v>865.46329999999989</v>
      </c>
      <c r="D116" s="43">
        <f>'2_DWD'!$T$151</f>
        <v>740.81258000000003</v>
      </c>
    </row>
    <row r="117" spans="2:4" ht="18.75" customHeight="1" x14ac:dyDescent="0.2">
      <c r="B117" s="15">
        <v>1987</v>
      </c>
      <c r="C117" s="50">
        <f>'2_DWD'!T109</f>
        <v>884.68219999999997</v>
      </c>
      <c r="D117" s="44">
        <f>'2_DWD'!$T$151</f>
        <v>740.81258000000003</v>
      </c>
    </row>
    <row r="118" spans="2:4" ht="18.75" customHeight="1" x14ac:dyDescent="0.2">
      <c r="B118" s="13">
        <v>1988</v>
      </c>
      <c r="C118" s="49">
        <f>'2_DWD'!T110</f>
        <v>872.20580000000007</v>
      </c>
      <c r="D118" s="43">
        <f>'2_DWD'!$T$151</f>
        <v>740.81258000000003</v>
      </c>
    </row>
    <row r="119" spans="2:4" ht="18.75" customHeight="1" x14ac:dyDescent="0.2">
      <c r="B119" s="15">
        <v>1989</v>
      </c>
      <c r="C119" s="50">
        <f>'2_DWD'!T111</f>
        <v>688.39260000000002</v>
      </c>
      <c r="D119" s="44">
        <f>'2_DWD'!$T$151</f>
        <v>740.81258000000003</v>
      </c>
    </row>
    <row r="120" spans="2:4" ht="18.75" customHeight="1" x14ac:dyDescent="0.2">
      <c r="B120" s="13">
        <v>1990</v>
      </c>
      <c r="C120" s="49">
        <f>'2_DWD'!T112</f>
        <v>791.66499999999996</v>
      </c>
      <c r="D120" s="43">
        <f>'2_DWD'!$T$151</f>
        <v>740.81258000000003</v>
      </c>
    </row>
    <row r="121" spans="2:4" ht="18.75" customHeight="1" x14ac:dyDescent="0.2">
      <c r="B121" s="15">
        <v>1991</v>
      </c>
      <c r="C121" s="50">
        <f>'2_DWD'!T113</f>
        <v>644.57039999999995</v>
      </c>
      <c r="D121" s="44">
        <f>'2_DWD'!$T$151</f>
        <v>740.81258000000003</v>
      </c>
    </row>
    <row r="122" spans="2:4" ht="18.75" customHeight="1" x14ac:dyDescent="0.2">
      <c r="B122" s="13">
        <v>1992</v>
      </c>
      <c r="C122" s="49">
        <f>'2_DWD'!T114</f>
        <v>796.4393</v>
      </c>
      <c r="D122" s="43">
        <f>'2_DWD'!$T$151</f>
        <v>740.81258000000003</v>
      </c>
    </row>
    <row r="123" spans="2:4" ht="18.75" customHeight="1" x14ac:dyDescent="0.2">
      <c r="B123" s="15">
        <v>1993</v>
      </c>
      <c r="C123" s="50">
        <f>'2_DWD'!T115</f>
        <v>885.77239999999983</v>
      </c>
      <c r="D123" s="44">
        <f>'2_DWD'!$T$151</f>
        <v>740.81258000000003</v>
      </c>
    </row>
    <row r="124" spans="2:4" ht="18.75" customHeight="1" x14ac:dyDescent="0.2">
      <c r="B124" s="13">
        <v>1994</v>
      </c>
      <c r="C124" s="49">
        <f>'2_DWD'!T116</f>
        <v>891.00360000000001</v>
      </c>
      <c r="D124" s="43">
        <f>'2_DWD'!$T$151</f>
        <v>740.81258000000003</v>
      </c>
    </row>
    <row r="125" spans="2:4" ht="18.75" customHeight="1" x14ac:dyDescent="0.2">
      <c r="B125" s="15">
        <v>1995</v>
      </c>
      <c r="C125" s="50">
        <f>'2_DWD'!T117</f>
        <v>877.64819999999997</v>
      </c>
      <c r="D125" s="44">
        <f>'2_DWD'!$T$151</f>
        <v>740.81258000000003</v>
      </c>
    </row>
    <row r="126" spans="2:4" ht="18.75" customHeight="1" x14ac:dyDescent="0.2">
      <c r="B126" s="13">
        <v>1996</v>
      </c>
      <c r="C126" s="49">
        <f>'2_DWD'!T118</f>
        <v>683.78420000000006</v>
      </c>
      <c r="D126" s="43">
        <f>'2_DWD'!$T$151</f>
        <v>740.81258000000003</v>
      </c>
    </row>
    <row r="127" spans="2:4" ht="18.75" customHeight="1" x14ac:dyDescent="0.2">
      <c r="B127" s="15">
        <v>1997</v>
      </c>
      <c r="C127" s="50">
        <f>'2_DWD'!T119</f>
        <v>714.18889999999999</v>
      </c>
      <c r="D127" s="44">
        <f>'2_DWD'!$T$151</f>
        <v>740.81258000000003</v>
      </c>
    </row>
    <row r="128" spans="2:4" ht="18.75" customHeight="1" x14ac:dyDescent="0.2">
      <c r="B128" s="13">
        <v>1998</v>
      </c>
      <c r="C128" s="49">
        <f>'2_DWD'!T120</f>
        <v>919.64</v>
      </c>
      <c r="D128" s="43">
        <f>'2_DWD'!$T$151</f>
        <v>740.81258000000003</v>
      </c>
    </row>
    <row r="129" spans="2:8" ht="18.75" customHeight="1" x14ac:dyDescent="0.2">
      <c r="B129" s="15">
        <v>1999</v>
      </c>
      <c r="C129" s="50">
        <f>'2_DWD'!T121</f>
        <v>837.7</v>
      </c>
      <c r="D129" s="44">
        <f>'2_DWD'!$T$151</f>
        <v>740.81258000000003</v>
      </c>
    </row>
    <row r="130" spans="2:8" ht="18.75" customHeight="1" x14ac:dyDescent="0.2">
      <c r="B130" s="13">
        <v>2000</v>
      </c>
      <c r="C130" s="49">
        <f>'2_DWD'!T122</f>
        <v>821.34509999999989</v>
      </c>
      <c r="D130" s="43">
        <f>'2_DWD'!$T$151</f>
        <v>740.81258000000003</v>
      </c>
    </row>
    <row r="131" spans="2:8" ht="18.75" customHeight="1" x14ac:dyDescent="0.2">
      <c r="B131" s="15">
        <v>2001</v>
      </c>
      <c r="C131" s="50">
        <f>'2_DWD'!T123</f>
        <v>928.74080000000004</v>
      </c>
      <c r="D131" s="44">
        <f>'2_DWD'!$T$151</f>
        <v>740.81258000000003</v>
      </c>
    </row>
    <row r="132" spans="2:8" ht="18.75" customHeight="1" x14ac:dyDescent="0.2">
      <c r="B132" s="13">
        <v>2002</v>
      </c>
      <c r="C132" s="49">
        <f>'2_DWD'!T124</f>
        <v>1018.0962999999998</v>
      </c>
      <c r="D132" s="43">
        <f>'2_DWD'!$T$151</f>
        <v>740.81258000000003</v>
      </c>
    </row>
    <row r="133" spans="2:8" ht="18.75" customHeight="1" x14ac:dyDescent="0.2">
      <c r="B133" s="15">
        <v>2003</v>
      </c>
      <c r="C133" s="50">
        <f>'2_DWD'!T125</f>
        <v>608.14859999999987</v>
      </c>
      <c r="D133" s="44">
        <f>'2_DWD'!$T$151</f>
        <v>740.81258000000003</v>
      </c>
    </row>
    <row r="134" spans="2:8" ht="18.75" customHeight="1" x14ac:dyDescent="0.2">
      <c r="B134" s="13">
        <v>2004</v>
      </c>
      <c r="C134" s="49">
        <f>'2_DWD'!T126</f>
        <v>811.88700000000006</v>
      </c>
      <c r="D134" s="43">
        <f>'2_DWD'!$T$151</f>
        <v>740.81258000000003</v>
      </c>
    </row>
    <row r="135" spans="2:8" ht="18.75" customHeight="1" x14ac:dyDescent="0.2">
      <c r="B135" s="15">
        <v>2005</v>
      </c>
      <c r="C135" s="50">
        <f>'2_DWD'!T127</f>
        <v>785.12110000000007</v>
      </c>
      <c r="D135" s="44">
        <f>'2_DWD'!$T$151</f>
        <v>740.81258000000003</v>
      </c>
      <c r="H135" s="68"/>
    </row>
    <row r="136" spans="2:8" ht="18.75" customHeight="1" x14ac:dyDescent="0.2">
      <c r="B136" s="13">
        <v>2006</v>
      </c>
      <c r="C136" s="49">
        <f>'2_DWD'!T128</f>
        <v>750.0222</v>
      </c>
      <c r="D136" s="43">
        <f>'2_DWD'!$T$151</f>
        <v>740.81258000000003</v>
      </c>
    </row>
    <row r="137" spans="2:8" ht="18.75" customHeight="1" x14ac:dyDescent="0.2">
      <c r="B137" s="15">
        <v>2007</v>
      </c>
      <c r="C137" s="50">
        <f>'2_DWD'!T129</f>
        <v>940.8</v>
      </c>
      <c r="D137" s="44">
        <f>'2_DWD'!$T$151</f>
        <v>740.81258000000003</v>
      </c>
    </row>
    <row r="138" spans="2:8" ht="18.75" customHeight="1" x14ac:dyDescent="0.2">
      <c r="B138" s="13">
        <v>2008</v>
      </c>
      <c r="C138" s="49">
        <f>'2_DWD'!T130</f>
        <v>778.31399999999996</v>
      </c>
      <c r="D138" s="43">
        <f>'2_DWD'!$T$151</f>
        <v>740.81258000000003</v>
      </c>
    </row>
    <row r="139" spans="2:8" ht="18.75" customHeight="1" x14ac:dyDescent="0.2">
      <c r="B139" s="15">
        <v>2009</v>
      </c>
      <c r="C139" s="50">
        <f>'2_DWD'!T131</f>
        <v>812.68779999999992</v>
      </c>
      <c r="D139" s="44">
        <f>'2_DWD'!$T$151</f>
        <v>740.81258000000003</v>
      </c>
    </row>
    <row r="140" spans="2:8" ht="18.75" customHeight="1" x14ac:dyDescent="0.2">
      <c r="B140" s="13">
        <v>2010</v>
      </c>
      <c r="C140" s="49">
        <f>'2_DWD'!T132</f>
        <v>868.46410000000003</v>
      </c>
      <c r="D140" s="43">
        <f>'2_DWD'!$T$151</f>
        <v>740.81258000000003</v>
      </c>
    </row>
    <row r="141" spans="2:8" ht="18.75" customHeight="1" x14ac:dyDescent="0.2">
      <c r="B141" s="15">
        <v>2011</v>
      </c>
      <c r="C141" s="50">
        <f>'2_DWD'!T133</f>
        <v>732.92129999999997</v>
      </c>
      <c r="D141" s="44">
        <f>'2_DWD'!$T$151</f>
        <v>740.81258000000003</v>
      </c>
    </row>
    <row r="142" spans="2:8" ht="18.75" customHeight="1" x14ac:dyDescent="0.2">
      <c r="B142" s="61">
        <v>2012</v>
      </c>
      <c r="C142" s="49">
        <f>'2_DWD'!T134</f>
        <v>767.45</v>
      </c>
      <c r="D142" s="43">
        <f>'2_DWD'!$T$151</f>
        <v>740.81258000000003</v>
      </c>
    </row>
    <row r="143" spans="2:8" ht="18.75" customHeight="1" x14ac:dyDescent="0.2">
      <c r="B143" s="15">
        <v>2013</v>
      </c>
      <c r="C143" s="50">
        <f>'2_DWD'!T135</f>
        <v>778.69</v>
      </c>
      <c r="D143" s="44">
        <f>'2_DWD'!$T$151</f>
        <v>740.81258000000003</v>
      </c>
    </row>
    <row r="144" spans="2:8" ht="18" customHeight="1" x14ac:dyDescent="0.2">
      <c r="B144" s="13">
        <v>2014</v>
      </c>
      <c r="C144" s="63">
        <f>'2_DWD'!T136</f>
        <v>727.1</v>
      </c>
      <c r="D144" s="43">
        <f>'2_DWD'!$T$151</f>
        <v>740.81258000000003</v>
      </c>
    </row>
    <row r="145" spans="2:4" ht="18" customHeight="1" x14ac:dyDescent="0.2">
      <c r="B145" s="60">
        <v>2015</v>
      </c>
      <c r="C145" s="50">
        <f>'2_DWD'!T137</f>
        <v>701.3</v>
      </c>
      <c r="D145" s="44">
        <f>'2_DWD'!$T$151</f>
        <v>740.81258000000003</v>
      </c>
    </row>
    <row r="146" spans="2:4" ht="18" customHeight="1" x14ac:dyDescent="0.2">
      <c r="B146" s="67">
        <v>2016</v>
      </c>
      <c r="C146" s="63">
        <f>'2_DWD'!T138</f>
        <v>733.1</v>
      </c>
      <c r="D146" s="43">
        <f>'2_DWD'!$T$151</f>
        <v>740.81258000000003</v>
      </c>
    </row>
    <row r="147" spans="2:4" ht="18" customHeight="1" x14ac:dyDescent="0.2">
      <c r="B147" s="71">
        <v>2017</v>
      </c>
      <c r="C147" s="72">
        <f>'2_DWD'!T139</f>
        <v>858.7</v>
      </c>
      <c r="D147" s="44">
        <f>'2_DWD'!$T$151</f>
        <v>740.81258000000003</v>
      </c>
    </row>
    <row r="148" spans="2:4" ht="18" customHeight="1" x14ac:dyDescent="0.2">
      <c r="B148" s="73">
        <v>2018</v>
      </c>
      <c r="C148" s="63">
        <f>'2_DWD'!T140</f>
        <v>586.29999999999995</v>
      </c>
      <c r="D148" s="43">
        <f>'2_DWD'!$T$151</f>
        <v>740.81258000000003</v>
      </c>
    </row>
    <row r="149" spans="2:4" ht="18" customHeight="1" x14ac:dyDescent="0.2">
      <c r="B149" s="71">
        <v>2019</v>
      </c>
      <c r="C149" s="72">
        <f>'2_DWD'!T141</f>
        <v>735</v>
      </c>
      <c r="D149" s="44">
        <f>'2_DWD'!$T$151</f>
        <v>740.81258000000003</v>
      </c>
    </row>
    <row r="150" spans="2:4" ht="18" customHeight="1" x14ac:dyDescent="0.2">
      <c r="B150" s="78">
        <v>2020</v>
      </c>
      <c r="C150" s="79">
        <f>'2_DWD'!T142</f>
        <v>704.9</v>
      </c>
      <c r="D150" s="80">
        <f>'2_DWD'!$T$151</f>
        <v>740.81258000000003</v>
      </c>
    </row>
    <row r="151" spans="2:4" ht="18" customHeight="1" x14ac:dyDescent="0.2">
      <c r="B151" s="71">
        <v>2021</v>
      </c>
      <c r="C151" s="72">
        <f>'2_DWD'!T143</f>
        <v>801.1</v>
      </c>
      <c r="D151" s="44">
        <f>'2_DWD'!$T$151</f>
        <v>740.81258000000003</v>
      </c>
    </row>
    <row r="152" spans="2:4" ht="18" customHeight="1" x14ac:dyDescent="0.2">
      <c r="B152" s="78">
        <v>2022</v>
      </c>
      <c r="C152" s="79">
        <f>'2_DWD'!T144</f>
        <v>669.1</v>
      </c>
      <c r="D152" s="80">
        <f>'2_DWD'!$T$151</f>
        <v>740.81258000000003</v>
      </c>
    </row>
    <row r="153" spans="2:4" ht="18" customHeight="1" x14ac:dyDescent="0.2">
      <c r="B153" s="71">
        <v>2023</v>
      </c>
      <c r="C153" s="72">
        <f>'2_DWD'!T145</f>
        <v>958</v>
      </c>
      <c r="D153" s="44">
        <f>'2_DWD'!$T$151</f>
        <v>740.81258000000003</v>
      </c>
    </row>
  </sheetData>
  <sheetProtection selectLockedCells="1"/>
  <mergeCells count="6">
    <mergeCell ref="B1:D1"/>
    <mergeCell ref="B5:D5"/>
    <mergeCell ref="B6:D6"/>
    <mergeCell ref="B4:D4"/>
    <mergeCell ref="B3:D3"/>
    <mergeCell ref="B2:D2"/>
  </mergeCells>
  <phoneticPr fontId="19" type="noConversion"/>
  <conditionalFormatting sqref="E9:S30">
    <cfRule type="cellIs" dxfId="4" priority="3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pageSetUpPr fitToPage="1"/>
  </sheetPr>
  <dimension ref="A1:Y33"/>
  <sheetViews>
    <sheetView showGridLines="0" zoomScale="120" zoomScaleNormal="120" workbookViewId="0">
      <selection activeCell="P17" sqref="P17"/>
    </sheetView>
  </sheetViews>
  <sheetFormatPr baseColWidth="10" defaultRowHeight="12.75" x14ac:dyDescent="0.2"/>
  <cols>
    <col min="1" max="1" width="3.28515625" style="42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89"/>
    </row>
    <row r="2" spans="1:25" ht="20.25" customHeight="1" x14ac:dyDescent="0.2">
      <c r="A2" s="8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Q2" s="95" t="s">
        <v>7</v>
      </c>
      <c r="R2" s="96"/>
      <c r="S2" s="96"/>
      <c r="T2" s="96"/>
      <c r="U2" s="96"/>
      <c r="V2" s="96"/>
      <c r="W2" s="96"/>
      <c r="X2" s="96"/>
      <c r="Y2" s="97"/>
    </row>
    <row r="3" spans="1:25" ht="18.75" customHeight="1" x14ac:dyDescent="0.3">
      <c r="A3" s="8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Q3" s="22"/>
      <c r="R3" s="23"/>
      <c r="S3" s="24"/>
      <c r="T3" s="23"/>
      <c r="U3" s="23"/>
      <c r="V3" s="24"/>
      <c r="W3" s="23"/>
      <c r="X3" s="23"/>
      <c r="Y3" s="25"/>
    </row>
    <row r="4" spans="1:25" ht="15.95" customHeight="1" x14ac:dyDescent="0.2">
      <c r="A4" s="8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22"/>
      <c r="R4" s="23"/>
      <c r="S4" s="23"/>
      <c r="T4" s="23"/>
      <c r="U4" s="23"/>
      <c r="V4" s="23"/>
      <c r="W4" s="23"/>
      <c r="X4" s="23"/>
      <c r="Y4" s="25"/>
    </row>
    <row r="5" spans="1:25" ht="7.5" customHeight="1" x14ac:dyDescent="0.2">
      <c r="A5" s="8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Q5" s="26"/>
      <c r="R5" s="27"/>
      <c r="S5" s="27"/>
      <c r="T5" s="27"/>
      <c r="U5" s="27"/>
      <c r="V5" s="27"/>
      <c r="W5" s="27"/>
      <c r="X5" s="27"/>
      <c r="Y5" s="28"/>
    </row>
    <row r="6" spans="1:25" ht="16.5" customHeight="1" x14ac:dyDescent="0.2">
      <c r="A6" s="89"/>
      <c r="C6" s="4"/>
      <c r="Q6" s="26"/>
      <c r="R6" s="27"/>
      <c r="S6" s="27"/>
      <c r="T6" s="27"/>
      <c r="U6" s="27"/>
      <c r="V6" s="27"/>
      <c r="W6" s="27"/>
      <c r="X6" s="27"/>
      <c r="Y6" s="28"/>
    </row>
    <row r="7" spans="1:25" ht="16.5" customHeight="1" x14ac:dyDescent="0.2">
      <c r="A7" s="89"/>
      <c r="C7" s="4"/>
      <c r="Q7" s="26"/>
      <c r="R7" s="27"/>
      <c r="S7" s="27"/>
      <c r="T7" s="27"/>
      <c r="U7" s="27"/>
      <c r="V7" s="27"/>
      <c r="W7" s="27"/>
      <c r="X7" s="27"/>
      <c r="Y7" s="28"/>
    </row>
    <row r="8" spans="1:25" ht="16.5" customHeight="1" x14ac:dyDescent="0.2">
      <c r="A8" s="89"/>
      <c r="C8" s="4"/>
      <c r="Q8" s="26"/>
      <c r="R8" s="27"/>
      <c r="S8" s="27"/>
      <c r="T8" s="27"/>
      <c r="U8" s="27"/>
      <c r="V8" s="27"/>
      <c r="W8" s="27"/>
      <c r="X8" s="27"/>
      <c r="Y8" s="28"/>
    </row>
    <row r="9" spans="1:25" ht="16.5" customHeight="1" x14ac:dyDescent="0.2">
      <c r="A9" s="89"/>
      <c r="C9" s="4"/>
      <c r="Q9" s="26"/>
      <c r="R9" s="27"/>
      <c r="S9" s="27"/>
      <c r="T9" s="27"/>
      <c r="U9" s="27"/>
      <c r="V9" s="27"/>
      <c r="W9" s="27"/>
      <c r="X9" s="27"/>
      <c r="Y9" s="28"/>
    </row>
    <row r="10" spans="1:25" ht="16.5" customHeight="1" x14ac:dyDescent="0.2">
      <c r="A10" s="89"/>
      <c r="C10" s="4"/>
      <c r="Q10" s="26"/>
      <c r="R10" s="27"/>
      <c r="S10" s="27"/>
      <c r="T10" s="27"/>
      <c r="U10" s="27"/>
      <c r="V10" s="27"/>
      <c r="W10" s="27"/>
      <c r="X10" s="27"/>
      <c r="Y10" s="28"/>
    </row>
    <row r="11" spans="1:25" ht="16.5" customHeight="1" x14ac:dyDescent="0.2">
      <c r="A11" s="89"/>
      <c r="C11" s="4"/>
      <c r="Q11" s="26"/>
      <c r="R11" s="29" t="s">
        <v>4</v>
      </c>
      <c r="S11" s="27"/>
      <c r="T11" s="27"/>
      <c r="U11" s="27"/>
      <c r="V11" s="27"/>
      <c r="W11" s="27"/>
      <c r="X11" s="27"/>
      <c r="Y11" s="28"/>
    </row>
    <row r="12" spans="1:25" ht="16.5" customHeight="1" x14ac:dyDescent="0.2">
      <c r="A12" s="89"/>
      <c r="C12" s="4"/>
      <c r="Q12" s="26"/>
      <c r="R12" s="27"/>
      <c r="S12" s="27"/>
      <c r="T12" s="27"/>
      <c r="U12" s="27"/>
      <c r="V12" s="27"/>
      <c r="W12" s="27"/>
      <c r="X12" s="27"/>
      <c r="Y12" s="28"/>
    </row>
    <row r="13" spans="1:25" ht="17.25" customHeight="1" x14ac:dyDescent="0.2">
      <c r="A13" s="89"/>
      <c r="C13" s="4"/>
      <c r="Q13" s="26"/>
      <c r="R13" s="29" t="s">
        <v>5</v>
      </c>
      <c r="S13" s="27"/>
      <c r="T13" s="27"/>
      <c r="U13" s="27"/>
      <c r="V13" s="27"/>
      <c r="W13" s="27"/>
      <c r="X13" s="27"/>
      <c r="Y13" s="28"/>
    </row>
    <row r="14" spans="1:25" ht="16.5" customHeight="1" x14ac:dyDescent="0.2">
      <c r="A14" s="89"/>
      <c r="C14" s="4"/>
      <c r="Q14" s="26"/>
      <c r="R14" s="27"/>
      <c r="S14" s="27"/>
      <c r="T14" s="27"/>
      <c r="U14" s="27"/>
      <c r="V14" s="27"/>
      <c r="W14" s="27"/>
      <c r="X14" s="27"/>
      <c r="Y14" s="28"/>
    </row>
    <row r="15" spans="1:25" ht="16.5" customHeight="1" x14ac:dyDescent="0.2">
      <c r="A15" s="89"/>
      <c r="C15" s="4"/>
      <c r="Q15" s="26"/>
      <c r="R15" s="27"/>
      <c r="S15" s="29" t="s">
        <v>6</v>
      </c>
      <c r="T15" s="27"/>
      <c r="U15" s="27"/>
      <c r="V15" s="29" t="s">
        <v>6</v>
      </c>
      <c r="W15" s="27"/>
      <c r="X15" s="27"/>
      <c r="Y15" s="28"/>
    </row>
    <row r="16" spans="1:25" ht="16.5" customHeight="1" x14ac:dyDescent="0.2">
      <c r="A16" s="89"/>
      <c r="C16" s="4"/>
      <c r="Q16" s="26"/>
      <c r="R16" s="27"/>
      <c r="S16" s="27"/>
      <c r="T16" s="27"/>
      <c r="U16" s="27"/>
      <c r="V16" s="27"/>
      <c r="W16" s="27"/>
      <c r="X16" s="27"/>
      <c r="Y16" s="28"/>
    </row>
    <row r="17" spans="1:25" ht="16.5" customHeight="1" x14ac:dyDescent="0.2">
      <c r="A17" s="89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26"/>
      <c r="R17" s="27"/>
      <c r="S17" s="27"/>
      <c r="T17" s="27"/>
      <c r="U17" s="27"/>
      <c r="V17" s="27"/>
      <c r="W17" s="27"/>
      <c r="X17" s="27"/>
      <c r="Y17" s="28"/>
    </row>
    <row r="18" spans="1:25" ht="22.5" customHeight="1" x14ac:dyDescent="0.2">
      <c r="A18" s="89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6"/>
      <c r="R18" s="27"/>
      <c r="S18" s="27"/>
      <c r="T18" s="27"/>
      <c r="U18" s="27"/>
      <c r="V18" s="27"/>
      <c r="W18" s="27"/>
      <c r="X18" s="27"/>
      <c r="Y18" s="28"/>
    </row>
    <row r="19" spans="1:25" ht="87" customHeight="1" x14ac:dyDescent="0.2">
      <c r="A19" s="89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18"/>
      <c r="P19" s="18"/>
      <c r="Q19" s="30"/>
      <c r="R19" s="31"/>
      <c r="S19" s="31"/>
      <c r="T19" s="31"/>
      <c r="U19" s="31"/>
      <c r="V19" s="31"/>
      <c r="W19" s="31"/>
      <c r="X19" s="31"/>
      <c r="Y19" s="32"/>
    </row>
    <row r="20" spans="1:25" ht="9" customHeight="1" x14ac:dyDescent="0.2">
      <c r="A20" s="89"/>
      <c r="B20" s="20"/>
      <c r="C20" s="21"/>
      <c r="D20" s="20"/>
      <c r="E20" s="98"/>
      <c r="F20" s="20"/>
      <c r="G20" s="98"/>
      <c r="H20" s="20"/>
      <c r="I20" s="98"/>
      <c r="J20" s="20"/>
      <c r="K20" s="98"/>
      <c r="L20" s="20"/>
      <c r="M20" s="98"/>
      <c r="N20" s="20"/>
      <c r="O20" s="18"/>
      <c r="P20" s="18"/>
    </row>
    <row r="21" spans="1:25" ht="11.25" customHeight="1" x14ac:dyDescent="0.2">
      <c r="A21" s="89"/>
      <c r="B21" s="20"/>
      <c r="C21" s="21"/>
      <c r="D21" s="20"/>
      <c r="E21" s="98"/>
      <c r="F21" s="20"/>
      <c r="G21" s="98"/>
      <c r="H21" s="20"/>
      <c r="I21" s="98"/>
      <c r="J21" s="20"/>
      <c r="K21" s="98"/>
      <c r="L21" s="20"/>
      <c r="M21" s="98"/>
      <c r="N21" s="20"/>
      <c r="O21" s="18"/>
      <c r="P21" s="18"/>
    </row>
    <row r="22" spans="1:25" ht="3.75" customHeight="1" x14ac:dyDescent="0.2">
      <c r="A22" s="89"/>
      <c r="B22" s="20"/>
      <c r="C22" s="21"/>
      <c r="D22" s="20"/>
      <c r="E22" s="86"/>
      <c r="F22" s="20"/>
      <c r="G22" s="86"/>
      <c r="H22" s="20"/>
      <c r="I22" s="86"/>
      <c r="J22" s="20"/>
      <c r="K22" s="86"/>
      <c r="L22" s="20"/>
      <c r="M22" s="86"/>
      <c r="N22" s="20"/>
      <c r="O22" s="18"/>
      <c r="P22" s="18"/>
    </row>
    <row r="23" spans="1:25" ht="9" customHeight="1" x14ac:dyDescent="0.2">
      <c r="A23" s="89"/>
      <c r="B23" s="20"/>
      <c r="C23" s="21"/>
      <c r="D23" s="20"/>
      <c r="E23" s="86"/>
      <c r="F23" s="20"/>
      <c r="G23" s="86"/>
      <c r="H23" s="20"/>
      <c r="I23" s="86"/>
      <c r="J23" s="20"/>
      <c r="K23" s="86"/>
      <c r="L23" s="20"/>
      <c r="M23" s="86"/>
      <c r="N23" s="20"/>
      <c r="O23" s="18"/>
      <c r="P23" s="18"/>
    </row>
    <row r="24" spans="1:25" ht="11.25" customHeight="1" x14ac:dyDescent="0.2">
      <c r="A24" s="8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3"/>
      <c r="C26" s="33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25" ht="4.5" customHeight="1" x14ac:dyDescent="0.2">
      <c r="B27" s="33"/>
      <c r="C27" s="33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25" ht="6" customHeight="1" x14ac:dyDescent="0.2"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5"/>
      <c r="I30" s="35"/>
      <c r="J30" s="35"/>
      <c r="K30" s="35"/>
      <c r="L30" s="35"/>
      <c r="M30" s="18"/>
      <c r="N30" s="18"/>
      <c r="O30" s="18"/>
      <c r="P30" s="18"/>
    </row>
    <row r="31" spans="1:25" ht="18" customHeight="1" x14ac:dyDescent="0.2">
      <c r="B31" s="36"/>
      <c r="C31" s="36"/>
      <c r="D31" s="36"/>
      <c r="E31" s="36"/>
      <c r="F31" s="36"/>
      <c r="G31" s="35"/>
      <c r="H31" s="35"/>
      <c r="I31" s="35"/>
      <c r="J31" s="35"/>
      <c r="K31" s="35"/>
      <c r="L31" s="35"/>
      <c r="M31" s="18"/>
      <c r="N31" s="18"/>
      <c r="O31" s="18"/>
      <c r="P31" s="18"/>
    </row>
    <row r="32" spans="1:25" x14ac:dyDescent="0.2">
      <c r="B32" s="36"/>
      <c r="C32" s="36"/>
      <c r="D32" s="36"/>
      <c r="E32" s="36"/>
      <c r="F32" s="36"/>
      <c r="G32" s="35"/>
      <c r="H32" s="35"/>
      <c r="I32" s="35"/>
      <c r="J32" s="35"/>
      <c r="K32" s="35"/>
      <c r="L32" s="35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1:C25"/>
  <sheetViews>
    <sheetView showGridLines="0" tabSelected="1" zoomScale="130" zoomScaleNormal="130" workbookViewId="0">
      <selection activeCell="E13" sqref="E13"/>
    </sheetView>
  </sheetViews>
  <sheetFormatPr baseColWidth="10" defaultColWidth="11.42578125" defaultRowHeight="15" x14ac:dyDescent="0.25"/>
  <cols>
    <col min="1" max="1" width="3.140625" style="52" customWidth="1"/>
    <col min="2" max="2" width="44.28515625" style="52" customWidth="1"/>
    <col min="3" max="3" width="21.42578125" style="55" customWidth="1"/>
    <col min="4" max="4" width="3.28515625" style="52" customWidth="1"/>
    <col min="5" max="16384" width="11.42578125" style="52"/>
  </cols>
  <sheetData>
    <row r="1" spans="2:3" ht="4.5" customHeight="1" x14ac:dyDescent="0.25"/>
    <row r="2" spans="2:3" ht="14.25" customHeight="1" x14ac:dyDescent="0.25">
      <c r="B2" s="51"/>
    </row>
    <row r="3" spans="2:3" ht="22.5" customHeight="1" x14ac:dyDescent="0.25">
      <c r="B3" s="53" t="s">
        <v>198</v>
      </c>
      <c r="C3" s="56"/>
    </row>
    <row r="4" spans="2:3" ht="27.95" customHeight="1" x14ac:dyDescent="0.25">
      <c r="B4" s="99" t="s">
        <v>38</v>
      </c>
      <c r="C4" s="99"/>
    </row>
    <row r="5" spans="2:3" ht="18.75" customHeight="1" x14ac:dyDescent="0.25">
      <c r="B5" s="81" t="s">
        <v>39</v>
      </c>
      <c r="C5" s="87" t="s">
        <v>201</v>
      </c>
    </row>
    <row r="6" spans="2:3" ht="18.75" customHeight="1" x14ac:dyDescent="0.25">
      <c r="B6" s="82" t="s">
        <v>40</v>
      </c>
      <c r="C6" s="83" t="s">
        <v>205</v>
      </c>
    </row>
    <row r="7" spans="2:3" ht="18.75" customHeight="1" x14ac:dyDescent="0.25">
      <c r="B7" s="81" t="s">
        <v>41</v>
      </c>
      <c r="C7" s="87" t="s">
        <v>202</v>
      </c>
    </row>
    <row r="8" spans="2:3" ht="18.75" customHeight="1" x14ac:dyDescent="0.25">
      <c r="B8" s="84" t="s">
        <v>42</v>
      </c>
      <c r="C8" s="85" t="s">
        <v>204</v>
      </c>
    </row>
    <row r="9" spans="2:3" ht="18.75" customHeight="1" x14ac:dyDescent="0.25">
      <c r="B9" s="57" t="s">
        <v>10</v>
      </c>
      <c r="C9" s="88" t="s">
        <v>203</v>
      </c>
    </row>
    <row r="10" spans="2:3" ht="14.25" customHeight="1" x14ac:dyDescent="0.25">
      <c r="B10" s="54"/>
      <c r="C10" s="69" t="s">
        <v>199</v>
      </c>
    </row>
    <row r="11" spans="2:3" ht="13.5" customHeight="1" x14ac:dyDescent="0.25"/>
    <row r="12" spans="2:3" ht="18.75" customHeight="1" x14ac:dyDescent="0.25"/>
    <row r="13" spans="2:3" ht="18.75" customHeight="1" x14ac:dyDescent="0.25"/>
    <row r="14" spans="2:3" ht="18.75" customHeight="1" x14ac:dyDescent="0.25"/>
    <row r="15" spans="2:3" ht="18.75" customHeight="1" x14ac:dyDescent="0.25"/>
    <row r="16" spans="2:3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</sheetData>
  <mergeCells count="1">
    <mergeCell ref="B4:C4"/>
  </mergeCells>
  <pageMargins left="0.70866141732283472" right="0.70866141732283472" top="0.78740157480314965" bottom="0.78740157480314965" header="1.1811023622047245" footer="1.1811023622047245"/>
  <pageSetup paperSize="9" orientation="landscape" r:id="rId1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BF154"/>
  <sheetViews>
    <sheetView topLeftCell="A145" workbookViewId="0">
      <pane ySplit="480" topLeftCell="A118" activePane="bottomLeft"/>
      <selection activeCell="S1" sqref="S1:S1048576"/>
      <selection pane="bottomLeft" activeCell="A146" sqref="A146"/>
    </sheetView>
  </sheetViews>
  <sheetFormatPr baseColWidth="10" defaultRowHeight="12.75" x14ac:dyDescent="0.2"/>
  <cols>
    <col min="4" max="20" width="11.42578125" style="39"/>
  </cols>
  <sheetData>
    <row r="1" spans="1:58" x14ac:dyDescent="0.2">
      <c r="D1" s="39" t="s">
        <v>11</v>
      </c>
      <c r="E1" s="39" t="s">
        <v>12</v>
      </c>
      <c r="F1" s="39" t="s">
        <v>13</v>
      </c>
      <c r="G1" s="39" t="s">
        <v>14</v>
      </c>
      <c r="H1" s="39" t="s">
        <v>15</v>
      </c>
      <c r="I1" s="39" t="s">
        <v>16</v>
      </c>
      <c r="J1" s="39" t="s">
        <v>17</v>
      </c>
      <c r="K1" s="39" t="s">
        <v>18</v>
      </c>
      <c r="L1" s="39" t="s">
        <v>19</v>
      </c>
      <c r="M1" s="39" t="s">
        <v>20</v>
      </c>
      <c r="N1" s="39" t="s">
        <v>21</v>
      </c>
      <c r="O1" s="39" t="s">
        <v>22</v>
      </c>
      <c r="P1" s="39" t="s">
        <v>23</v>
      </c>
      <c r="Q1" s="39" t="s">
        <v>46</v>
      </c>
      <c r="R1" s="39" t="s">
        <v>24</v>
      </c>
      <c r="S1" s="39" t="s">
        <v>25</v>
      </c>
      <c r="T1" s="39" t="s">
        <v>26</v>
      </c>
      <c r="U1" s="39"/>
      <c r="V1" s="39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</row>
    <row r="2" spans="1:58" x14ac:dyDescent="0.2">
      <c r="B2">
        <v>1880</v>
      </c>
      <c r="U2" s="39"/>
      <c r="V2" s="39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</row>
    <row r="3" spans="1:58" x14ac:dyDescent="0.2">
      <c r="A3" s="65" t="s">
        <v>44</v>
      </c>
      <c r="B3">
        <v>1881</v>
      </c>
      <c r="C3">
        <v>16</v>
      </c>
      <c r="D3" s="40">
        <v>109.3997</v>
      </c>
      <c r="E3" s="40">
        <v>111.48010000000001</v>
      </c>
      <c r="F3" s="40">
        <v>99.840100000000007</v>
      </c>
      <c r="G3" s="40">
        <v>93.175599999999989</v>
      </c>
      <c r="H3" s="40">
        <v>128.90520000000001</v>
      </c>
      <c r="I3" s="40">
        <v>184.96789999999999</v>
      </c>
      <c r="J3" s="40">
        <v>175.32600000000002</v>
      </c>
      <c r="K3" s="40">
        <v>186.56280000000001</v>
      </c>
      <c r="L3" s="40">
        <v>210.62040000000002</v>
      </c>
      <c r="M3" s="40">
        <v>156.82239999999999</v>
      </c>
      <c r="N3" s="40">
        <v>236.33550000000002</v>
      </c>
      <c r="O3" s="40">
        <v>64.700500000000005</v>
      </c>
      <c r="P3" s="40">
        <v>100.81800000000001</v>
      </c>
      <c r="Q3" s="40">
        <v>115.8768</v>
      </c>
      <c r="R3" s="40">
        <v>185.67180000000002</v>
      </c>
      <c r="S3" s="40">
        <v>162.92320000000001</v>
      </c>
      <c r="T3" s="40">
        <v>163.94200000000001</v>
      </c>
    </row>
    <row r="4" spans="1:58" x14ac:dyDescent="0.2">
      <c r="A4" s="65" t="s">
        <v>44</v>
      </c>
      <c r="B4">
        <v>1882</v>
      </c>
      <c r="C4">
        <v>16</v>
      </c>
      <c r="D4" s="40">
        <v>129.98869999999999</v>
      </c>
      <c r="E4" s="40">
        <v>124.07700000000001</v>
      </c>
      <c r="F4" s="40">
        <v>120.5335</v>
      </c>
      <c r="G4" s="40">
        <v>141.11109999999999</v>
      </c>
      <c r="H4" s="40">
        <v>128.05789999999999</v>
      </c>
      <c r="I4" s="40">
        <v>159.08709999999999</v>
      </c>
      <c r="J4" s="40">
        <v>155.6045</v>
      </c>
      <c r="K4" s="40">
        <v>170.55879999999999</v>
      </c>
      <c r="L4" s="40">
        <v>186.66140000000001</v>
      </c>
      <c r="M4" s="40">
        <v>139.39800000000002</v>
      </c>
      <c r="N4" s="40">
        <v>170.05930000000001</v>
      </c>
      <c r="O4" s="40">
        <v>109.8359</v>
      </c>
      <c r="P4" s="40">
        <v>122.5617</v>
      </c>
      <c r="Q4" s="40">
        <v>121.66810000000001</v>
      </c>
      <c r="R4" s="40">
        <v>172.21429999999998</v>
      </c>
      <c r="S4" s="40">
        <v>143.51829999999998</v>
      </c>
      <c r="T4" s="40">
        <v>149.2801</v>
      </c>
    </row>
    <row r="5" spans="1:58" x14ac:dyDescent="0.2">
      <c r="A5" s="65" t="s">
        <v>44</v>
      </c>
      <c r="B5">
        <v>1883</v>
      </c>
      <c r="C5">
        <v>16</v>
      </c>
      <c r="D5" s="40">
        <v>67.875699999999995</v>
      </c>
      <c r="E5" s="40">
        <v>66.261200000000002</v>
      </c>
      <c r="F5" s="40">
        <v>81.863900000000001</v>
      </c>
      <c r="G5" s="40">
        <v>63.399100000000004</v>
      </c>
      <c r="H5" s="40">
        <v>79.676600000000008</v>
      </c>
      <c r="I5" s="40">
        <v>83.22</v>
      </c>
      <c r="J5" s="40">
        <v>100.07259999999999</v>
      </c>
      <c r="K5" s="40">
        <v>113.9556</v>
      </c>
      <c r="L5" s="40">
        <v>174.1747</v>
      </c>
      <c r="M5" s="40">
        <v>97.410399999999996</v>
      </c>
      <c r="N5" s="40">
        <v>139.06700000000001</v>
      </c>
      <c r="O5" s="40">
        <v>73.244100000000003</v>
      </c>
      <c r="P5" s="40">
        <v>79.401399999999995</v>
      </c>
      <c r="Q5" s="40">
        <v>84.324700000000007</v>
      </c>
      <c r="R5" s="40">
        <v>100.4847</v>
      </c>
      <c r="S5" s="40">
        <v>102.2958</v>
      </c>
      <c r="T5" s="40">
        <v>104.93219999999999</v>
      </c>
    </row>
    <row r="6" spans="1:58" x14ac:dyDescent="0.2">
      <c r="A6" s="65" t="s">
        <v>44</v>
      </c>
      <c r="B6">
        <v>1884</v>
      </c>
      <c r="C6">
        <v>16</v>
      </c>
      <c r="D6" s="40">
        <v>111.0522</v>
      </c>
      <c r="E6" s="40">
        <v>108.5149</v>
      </c>
      <c r="F6" s="40">
        <v>112.4579</v>
      </c>
      <c r="G6" s="40">
        <v>113.4794</v>
      </c>
      <c r="H6" s="40">
        <v>117.419</v>
      </c>
      <c r="I6" s="40">
        <v>131.76670000000001</v>
      </c>
      <c r="J6" s="40">
        <v>125.78519999999999</v>
      </c>
      <c r="K6" s="40">
        <v>125.54329999999999</v>
      </c>
      <c r="L6" s="40">
        <v>138.61950000000002</v>
      </c>
      <c r="M6" s="40">
        <v>122.35730000000001</v>
      </c>
      <c r="N6" s="40">
        <v>122.5407</v>
      </c>
      <c r="O6" s="40">
        <v>101.7227</v>
      </c>
      <c r="P6" s="40">
        <v>111.0142</v>
      </c>
      <c r="Q6" s="40">
        <v>113.12870000000001</v>
      </c>
      <c r="R6" s="40">
        <v>133.00029999999998</v>
      </c>
      <c r="S6" s="40">
        <v>115.6507</v>
      </c>
      <c r="T6" s="40">
        <v>121.47329999999999</v>
      </c>
    </row>
    <row r="7" spans="1:58" x14ac:dyDescent="0.2">
      <c r="A7" s="65" t="s">
        <v>44</v>
      </c>
      <c r="B7">
        <v>1885</v>
      </c>
      <c r="C7">
        <v>16</v>
      </c>
      <c r="D7" s="40">
        <v>164.0847</v>
      </c>
      <c r="E7" s="40">
        <v>147.59200000000001</v>
      </c>
      <c r="F7" s="40">
        <v>140.05410000000001</v>
      </c>
      <c r="G7" s="40">
        <v>151.84980000000002</v>
      </c>
      <c r="H7" s="40">
        <v>150.6849</v>
      </c>
      <c r="I7" s="40">
        <v>151.82679999999999</v>
      </c>
      <c r="J7" s="40">
        <v>178.25150000000002</v>
      </c>
      <c r="K7" s="40">
        <v>211.21340000000001</v>
      </c>
      <c r="L7" s="40">
        <v>253.89449999999999</v>
      </c>
      <c r="M7" s="40">
        <v>154.1037</v>
      </c>
      <c r="N7" s="40">
        <v>190.7499</v>
      </c>
      <c r="O7" s="40">
        <v>134.16629999999998</v>
      </c>
      <c r="P7" s="40">
        <v>137.02089999999998</v>
      </c>
      <c r="Q7" s="40">
        <v>140.81450000000001</v>
      </c>
      <c r="R7" s="40">
        <v>156.29579999999999</v>
      </c>
      <c r="S7" s="40">
        <v>142.53489999999999</v>
      </c>
      <c r="T7" s="40">
        <v>168.53</v>
      </c>
    </row>
    <row r="8" spans="1:58" x14ac:dyDescent="0.2">
      <c r="A8" s="65" t="s">
        <v>44</v>
      </c>
      <c r="B8">
        <v>1886</v>
      </c>
      <c r="C8">
        <v>16</v>
      </c>
      <c r="D8" s="40">
        <v>143.02260000000001</v>
      </c>
      <c r="E8" s="40">
        <v>138.16910000000001</v>
      </c>
      <c r="F8" s="40">
        <v>141.93199999999999</v>
      </c>
      <c r="G8" s="40">
        <v>133.15100000000001</v>
      </c>
      <c r="H8" s="40">
        <v>142.5008</v>
      </c>
      <c r="I8" s="40">
        <v>139.3946</v>
      </c>
      <c r="J8" s="40">
        <v>140.495</v>
      </c>
      <c r="K8" s="40">
        <v>163.3458</v>
      </c>
      <c r="L8" s="40">
        <v>206.3837</v>
      </c>
      <c r="M8" s="40">
        <v>146.74549999999999</v>
      </c>
      <c r="N8" s="40">
        <v>162.3758</v>
      </c>
      <c r="O8" s="40">
        <v>115.83860000000001</v>
      </c>
      <c r="P8" s="40">
        <v>144.17859999999999</v>
      </c>
      <c r="Q8" s="40">
        <v>139.48439999999999</v>
      </c>
      <c r="R8" s="40">
        <v>203.74009999999998</v>
      </c>
      <c r="S8" s="40">
        <v>153.39600000000002</v>
      </c>
      <c r="T8" s="40">
        <v>154.35730000000001</v>
      </c>
    </row>
    <row r="9" spans="1:58" x14ac:dyDescent="0.2">
      <c r="A9" s="65" t="s">
        <v>44</v>
      </c>
      <c r="B9">
        <v>1887</v>
      </c>
      <c r="C9">
        <v>16</v>
      </c>
      <c r="D9" s="40">
        <v>135.55089999999998</v>
      </c>
      <c r="E9" s="40">
        <v>138.62700000000001</v>
      </c>
      <c r="F9" s="40">
        <v>154.50650000000002</v>
      </c>
      <c r="G9" s="40">
        <v>129.2141</v>
      </c>
      <c r="H9" s="40">
        <v>150.21769999999998</v>
      </c>
      <c r="I9" s="40">
        <v>177.04899999999998</v>
      </c>
      <c r="J9" s="40">
        <v>208.40019999999998</v>
      </c>
      <c r="K9" s="40">
        <v>242.2227</v>
      </c>
      <c r="L9" s="40">
        <v>269.89589999999998</v>
      </c>
      <c r="M9" s="40">
        <v>194.279</v>
      </c>
      <c r="N9" s="40">
        <v>235.33509999999998</v>
      </c>
      <c r="O9" s="40">
        <v>141.3347</v>
      </c>
      <c r="P9" s="40">
        <v>157.45070000000001</v>
      </c>
      <c r="Q9" s="40">
        <v>151.82049999999998</v>
      </c>
      <c r="R9" s="40">
        <v>219.6071</v>
      </c>
      <c r="S9" s="40">
        <v>190.21370000000002</v>
      </c>
      <c r="T9" s="40">
        <v>192.79179999999999</v>
      </c>
    </row>
    <row r="10" spans="1:58" x14ac:dyDescent="0.2">
      <c r="A10" s="65" t="s">
        <v>44</v>
      </c>
      <c r="B10">
        <v>1888</v>
      </c>
      <c r="C10">
        <v>16</v>
      </c>
      <c r="D10" s="40">
        <v>182.1258</v>
      </c>
      <c r="E10" s="40">
        <v>149.58959999999999</v>
      </c>
      <c r="F10" s="40">
        <v>152.29480000000001</v>
      </c>
      <c r="G10" s="40">
        <v>178.5009</v>
      </c>
      <c r="H10" s="40">
        <v>167.8991</v>
      </c>
      <c r="I10" s="40">
        <v>197.5051</v>
      </c>
      <c r="J10" s="40">
        <v>176.92910000000001</v>
      </c>
      <c r="K10" s="40">
        <v>209.82909999999998</v>
      </c>
      <c r="L10" s="40">
        <v>216.24770000000001</v>
      </c>
      <c r="M10" s="40">
        <v>173.84199999999998</v>
      </c>
      <c r="N10" s="40">
        <v>219.3092</v>
      </c>
      <c r="O10" s="40">
        <v>161.19309999999999</v>
      </c>
      <c r="P10" s="40">
        <v>153.94319999999999</v>
      </c>
      <c r="Q10" s="40">
        <v>157.01050000000001</v>
      </c>
      <c r="R10" s="40">
        <v>194.17850000000001</v>
      </c>
      <c r="S10" s="40">
        <v>181.34139999999999</v>
      </c>
      <c r="T10" s="40">
        <v>187.11279999999999</v>
      </c>
    </row>
    <row r="11" spans="1:58" x14ac:dyDescent="0.2">
      <c r="A11" s="65" t="s">
        <v>44</v>
      </c>
      <c r="B11">
        <v>1889</v>
      </c>
      <c r="C11">
        <v>16</v>
      </c>
      <c r="D11" s="40">
        <v>165.57339999999999</v>
      </c>
      <c r="E11" s="40">
        <v>148.56220000000002</v>
      </c>
      <c r="F11" s="40">
        <v>161.702</v>
      </c>
      <c r="G11" s="40">
        <v>152.0257</v>
      </c>
      <c r="H11" s="40">
        <v>165.83799999999999</v>
      </c>
      <c r="I11" s="40">
        <v>172.62120000000002</v>
      </c>
      <c r="J11" s="40">
        <v>155.33359999999999</v>
      </c>
      <c r="K11" s="40">
        <v>173.935</v>
      </c>
      <c r="L11" s="40">
        <v>210.22710000000001</v>
      </c>
      <c r="M11" s="40">
        <v>157.9401</v>
      </c>
      <c r="N11" s="40">
        <v>205.54750000000001</v>
      </c>
      <c r="O11" s="40">
        <v>124.39359999999999</v>
      </c>
      <c r="P11" s="40">
        <v>159.071</v>
      </c>
      <c r="Q11" s="40">
        <v>168.03210000000001</v>
      </c>
      <c r="R11" s="40">
        <v>213.43689999999998</v>
      </c>
      <c r="S11" s="40">
        <v>191.81459999999998</v>
      </c>
      <c r="T11" s="40">
        <v>177.70400000000001</v>
      </c>
    </row>
    <row r="12" spans="1:58" x14ac:dyDescent="0.2">
      <c r="A12" s="65" t="s">
        <v>44</v>
      </c>
      <c r="B12">
        <v>1890</v>
      </c>
      <c r="C12">
        <v>16</v>
      </c>
      <c r="D12" s="40">
        <v>157.17789999999999</v>
      </c>
      <c r="E12" s="40">
        <v>159.3706</v>
      </c>
      <c r="F12" s="40">
        <v>124.99890000000001</v>
      </c>
      <c r="G12" s="40">
        <v>162.79219999999998</v>
      </c>
      <c r="H12" s="40">
        <v>158.92590000000001</v>
      </c>
      <c r="I12" s="40">
        <v>178.73160000000001</v>
      </c>
      <c r="J12" s="40">
        <v>161.85249999999999</v>
      </c>
      <c r="K12" s="40">
        <v>190.8451</v>
      </c>
      <c r="L12" s="40">
        <v>212.16129999999998</v>
      </c>
      <c r="M12" s="40">
        <v>147.00979999999998</v>
      </c>
      <c r="N12" s="40">
        <v>161.2133</v>
      </c>
      <c r="O12" s="40">
        <v>131.2835</v>
      </c>
      <c r="P12" s="40">
        <v>122.7718</v>
      </c>
      <c r="Q12" s="40">
        <v>122.7807</v>
      </c>
      <c r="R12" s="40">
        <v>132.0119</v>
      </c>
      <c r="S12" s="40">
        <v>131.34539999999998</v>
      </c>
      <c r="T12" s="40">
        <v>156.8854</v>
      </c>
    </row>
    <row r="13" spans="1:58" x14ac:dyDescent="0.2">
      <c r="A13" t="s">
        <v>44</v>
      </c>
      <c r="B13">
        <v>1891</v>
      </c>
      <c r="C13">
        <v>16</v>
      </c>
      <c r="D13" s="40">
        <v>190.99</v>
      </c>
      <c r="E13" s="40">
        <v>160.38999999999999</v>
      </c>
      <c r="F13" s="40">
        <v>121.99</v>
      </c>
      <c r="G13" s="40">
        <v>161.44999999999999</v>
      </c>
      <c r="H13" s="40">
        <v>172.32</v>
      </c>
      <c r="I13" s="40">
        <v>204.73</v>
      </c>
      <c r="J13" s="40">
        <v>179.09</v>
      </c>
      <c r="K13" s="40">
        <v>212.71</v>
      </c>
      <c r="L13" s="40">
        <v>198.14</v>
      </c>
      <c r="M13" s="40">
        <v>189.67</v>
      </c>
      <c r="N13" s="40">
        <v>189.37</v>
      </c>
      <c r="O13" s="40">
        <v>144.01</v>
      </c>
      <c r="P13" s="40">
        <v>133.75</v>
      </c>
      <c r="Q13" s="40">
        <v>152.59</v>
      </c>
      <c r="R13" s="40">
        <v>180.22</v>
      </c>
      <c r="S13" s="40">
        <v>179.84</v>
      </c>
      <c r="T13" s="40">
        <v>177.03</v>
      </c>
    </row>
    <row r="14" spans="1:58" x14ac:dyDescent="0.2">
      <c r="A14" t="s">
        <v>44</v>
      </c>
      <c r="B14">
        <v>1892</v>
      </c>
      <c r="C14">
        <v>16</v>
      </c>
      <c r="D14" s="40">
        <v>90.43</v>
      </c>
      <c r="E14" s="40">
        <v>97.01</v>
      </c>
      <c r="F14" s="40">
        <v>80</v>
      </c>
      <c r="G14" s="40">
        <v>102.71</v>
      </c>
      <c r="H14" s="40">
        <v>102.47</v>
      </c>
      <c r="I14" s="40">
        <v>113.21</v>
      </c>
      <c r="J14" s="40">
        <v>90.49</v>
      </c>
      <c r="K14" s="40">
        <v>78.650000000000006</v>
      </c>
      <c r="L14" s="40">
        <v>141.19</v>
      </c>
      <c r="M14" s="40">
        <v>90.35</v>
      </c>
      <c r="N14" s="40">
        <v>140.76</v>
      </c>
      <c r="O14" s="40">
        <v>91.54</v>
      </c>
      <c r="P14" s="40">
        <v>91.36</v>
      </c>
      <c r="Q14" s="40">
        <v>93.87</v>
      </c>
      <c r="R14" s="40">
        <v>141.79</v>
      </c>
      <c r="S14" s="40">
        <v>117.23</v>
      </c>
      <c r="T14" s="40">
        <v>113.87</v>
      </c>
    </row>
    <row r="15" spans="1:58" x14ac:dyDescent="0.2">
      <c r="A15" t="s">
        <v>44</v>
      </c>
      <c r="B15">
        <v>1893</v>
      </c>
      <c r="C15">
        <v>16</v>
      </c>
      <c r="D15" s="40">
        <v>48.44</v>
      </c>
      <c r="E15" s="40">
        <v>61.75</v>
      </c>
      <c r="F15" s="40">
        <v>59.97</v>
      </c>
      <c r="G15" s="40">
        <v>58.73</v>
      </c>
      <c r="H15" s="40">
        <v>73.930000000000007</v>
      </c>
      <c r="I15" s="40">
        <v>74.239999999999995</v>
      </c>
      <c r="J15" s="40">
        <v>53.88</v>
      </c>
      <c r="K15" s="40">
        <v>46.93</v>
      </c>
      <c r="L15" s="40">
        <v>93.74</v>
      </c>
      <c r="M15" s="40">
        <v>57.96</v>
      </c>
      <c r="N15" s="40">
        <v>126.8</v>
      </c>
      <c r="O15" s="40">
        <v>64.48</v>
      </c>
      <c r="P15" s="40">
        <v>70.430000000000007</v>
      </c>
      <c r="Q15" s="40">
        <v>74.209999999999994</v>
      </c>
      <c r="R15" s="40">
        <v>116.11</v>
      </c>
      <c r="S15" s="40">
        <v>87.51</v>
      </c>
      <c r="T15" s="40">
        <v>85.27</v>
      </c>
    </row>
    <row r="16" spans="1:58" x14ac:dyDescent="0.2">
      <c r="A16" t="s">
        <v>44</v>
      </c>
      <c r="B16">
        <v>1894</v>
      </c>
      <c r="C16">
        <v>16</v>
      </c>
      <c r="D16" s="40">
        <v>106.94</v>
      </c>
      <c r="E16" s="40">
        <v>98.6</v>
      </c>
      <c r="F16" s="40">
        <v>117.12</v>
      </c>
      <c r="G16" s="40">
        <v>132.91</v>
      </c>
      <c r="H16" s="40">
        <v>96.77</v>
      </c>
      <c r="I16" s="40">
        <v>109.79</v>
      </c>
      <c r="J16" s="40">
        <v>117.6</v>
      </c>
      <c r="K16" s="40">
        <v>131.54</v>
      </c>
      <c r="L16" s="40">
        <v>195.6</v>
      </c>
      <c r="M16" s="40">
        <v>91.78</v>
      </c>
      <c r="N16" s="40">
        <v>214.87</v>
      </c>
      <c r="O16" s="40">
        <v>106.81</v>
      </c>
      <c r="P16" s="40">
        <v>137.19</v>
      </c>
      <c r="Q16" s="40">
        <v>84.6</v>
      </c>
      <c r="R16" s="40">
        <v>216.72</v>
      </c>
      <c r="S16" s="40">
        <v>106.09</v>
      </c>
      <c r="T16" s="40">
        <v>143.94</v>
      </c>
    </row>
    <row r="17" spans="1:20" x14ac:dyDescent="0.2">
      <c r="A17" t="s">
        <v>44</v>
      </c>
      <c r="B17">
        <v>1895</v>
      </c>
      <c r="C17">
        <v>16</v>
      </c>
      <c r="D17" s="40">
        <v>117.4</v>
      </c>
      <c r="E17" s="40">
        <v>128.47</v>
      </c>
      <c r="F17" s="40">
        <v>110.38</v>
      </c>
      <c r="G17" s="40">
        <v>126.82</v>
      </c>
      <c r="H17" s="40">
        <v>146.72999999999999</v>
      </c>
      <c r="I17" s="40">
        <v>202.64</v>
      </c>
      <c r="J17" s="40">
        <v>175.4</v>
      </c>
      <c r="K17" s="40">
        <v>203.05</v>
      </c>
      <c r="L17" s="40">
        <v>227.22</v>
      </c>
      <c r="M17" s="40">
        <v>174.68</v>
      </c>
      <c r="N17" s="40">
        <v>261.64</v>
      </c>
      <c r="O17" s="40">
        <v>111.28</v>
      </c>
      <c r="P17" s="40">
        <v>112.94</v>
      </c>
      <c r="Q17" s="40">
        <v>117.9</v>
      </c>
      <c r="R17" s="40">
        <v>169.55</v>
      </c>
      <c r="S17" s="40">
        <v>174.45</v>
      </c>
      <c r="T17" s="40">
        <v>181.08</v>
      </c>
    </row>
    <row r="18" spans="1:20" x14ac:dyDescent="0.2">
      <c r="A18" t="s">
        <v>44</v>
      </c>
      <c r="B18">
        <v>1896</v>
      </c>
      <c r="C18">
        <v>16</v>
      </c>
      <c r="D18" s="40">
        <v>163.25</v>
      </c>
      <c r="E18" s="40">
        <v>154.74</v>
      </c>
      <c r="F18" s="40">
        <v>105.64</v>
      </c>
      <c r="G18" s="40">
        <v>148.09</v>
      </c>
      <c r="H18" s="40">
        <v>166</v>
      </c>
      <c r="I18" s="40">
        <v>186.34</v>
      </c>
      <c r="J18" s="40">
        <v>159.16</v>
      </c>
      <c r="K18" s="40">
        <v>173.45</v>
      </c>
      <c r="L18" s="40">
        <v>281.32</v>
      </c>
      <c r="M18" s="40">
        <v>157.57</v>
      </c>
      <c r="N18" s="40">
        <v>303.54000000000002</v>
      </c>
      <c r="O18" s="40">
        <v>132.21</v>
      </c>
      <c r="P18" s="40">
        <v>116.54</v>
      </c>
      <c r="Q18" s="40">
        <v>147.96</v>
      </c>
      <c r="R18" s="40">
        <v>197.1</v>
      </c>
      <c r="S18" s="40">
        <v>175.33</v>
      </c>
      <c r="T18" s="40">
        <v>199.59</v>
      </c>
    </row>
    <row r="19" spans="1:20" x14ac:dyDescent="0.2">
      <c r="A19" t="s">
        <v>44</v>
      </c>
      <c r="B19">
        <v>1897</v>
      </c>
      <c r="C19">
        <v>16</v>
      </c>
      <c r="D19" s="40">
        <v>240.71</v>
      </c>
      <c r="E19" s="40">
        <v>198.4</v>
      </c>
      <c r="F19" s="40">
        <v>169.16</v>
      </c>
      <c r="G19" s="40">
        <v>213.37</v>
      </c>
      <c r="H19" s="40">
        <v>211.49</v>
      </c>
      <c r="I19" s="40">
        <v>230.68</v>
      </c>
      <c r="J19" s="40">
        <v>188.08</v>
      </c>
      <c r="K19" s="40">
        <v>199.94</v>
      </c>
      <c r="L19" s="40">
        <v>237.86</v>
      </c>
      <c r="M19" s="40">
        <v>189.61</v>
      </c>
      <c r="N19" s="40">
        <v>267.24</v>
      </c>
      <c r="O19" s="40">
        <v>178.44</v>
      </c>
      <c r="P19" s="40">
        <v>178.5</v>
      </c>
      <c r="Q19" s="40">
        <v>158.25</v>
      </c>
      <c r="R19" s="40">
        <v>218.21</v>
      </c>
      <c r="S19" s="40">
        <v>184.12</v>
      </c>
      <c r="T19" s="40">
        <v>215.42</v>
      </c>
    </row>
    <row r="20" spans="1:20" x14ac:dyDescent="0.2">
      <c r="A20" t="s">
        <v>44</v>
      </c>
      <c r="B20">
        <v>1898</v>
      </c>
      <c r="C20">
        <v>16</v>
      </c>
      <c r="D20" s="40">
        <v>261.62</v>
      </c>
      <c r="E20" s="40">
        <v>220.16</v>
      </c>
      <c r="F20" s="40">
        <v>186.98</v>
      </c>
      <c r="G20" s="40">
        <v>216.96</v>
      </c>
      <c r="H20" s="40">
        <v>229.03</v>
      </c>
      <c r="I20" s="40">
        <v>236.85</v>
      </c>
      <c r="J20" s="40">
        <v>202.81</v>
      </c>
      <c r="K20" s="40">
        <v>220.23</v>
      </c>
      <c r="L20" s="40">
        <v>275.35000000000002</v>
      </c>
      <c r="M20" s="40">
        <v>243.89</v>
      </c>
      <c r="N20" s="40">
        <v>244.19</v>
      </c>
      <c r="O20" s="40">
        <v>206.77</v>
      </c>
      <c r="P20" s="40">
        <v>196.14</v>
      </c>
      <c r="Q20" s="40">
        <v>202.17</v>
      </c>
      <c r="R20" s="40">
        <v>270.18</v>
      </c>
      <c r="S20" s="40">
        <v>233.7</v>
      </c>
      <c r="T20" s="40">
        <v>232.77</v>
      </c>
    </row>
    <row r="21" spans="1:20" x14ac:dyDescent="0.2">
      <c r="A21" t="s">
        <v>44</v>
      </c>
      <c r="B21">
        <v>1899</v>
      </c>
      <c r="C21">
        <v>16</v>
      </c>
      <c r="D21" s="40">
        <v>117.5</v>
      </c>
      <c r="E21" s="40">
        <v>168.94</v>
      </c>
      <c r="F21" s="40">
        <v>170.84</v>
      </c>
      <c r="G21" s="40">
        <v>137.85</v>
      </c>
      <c r="H21" s="40">
        <v>187.19</v>
      </c>
      <c r="I21" s="40">
        <v>230.54</v>
      </c>
      <c r="J21" s="40">
        <v>177.9</v>
      </c>
      <c r="K21" s="40">
        <v>193.94</v>
      </c>
      <c r="L21" s="40">
        <v>254.31</v>
      </c>
      <c r="M21" s="40">
        <v>168.68</v>
      </c>
      <c r="N21" s="40">
        <v>234.21</v>
      </c>
      <c r="O21" s="40">
        <v>115.52</v>
      </c>
      <c r="P21" s="40">
        <v>171.82</v>
      </c>
      <c r="Q21" s="40">
        <v>182.79</v>
      </c>
      <c r="R21" s="40">
        <v>281.99</v>
      </c>
      <c r="S21" s="40">
        <v>225.55</v>
      </c>
      <c r="T21" s="40">
        <v>203.82</v>
      </c>
    </row>
    <row r="22" spans="1:20" x14ac:dyDescent="0.2">
      <c r="A22" t="s">
        <v>44</v>
      </c>
      <c r="B22">
        <v>1900</v>
      </c>
      <c r="C22">
        <v>16</v>
      </c>
      <c r="D22" s="40">
        <v>94.54</v>
      </c>
      <c r="E22" s="40">
        <v>78.569999999999993</v>
      </c>
      <c r="F22" s="40">
        <v>110.52</v>
      </c>
      <c r="G22" s="40">
        <v>98.83</v>
      </c>
      <c r="H22" s="40">
        <v>91.38</v>
      </c>
      <c r="I22" s="40">
        <v>114.21</v>
      </c>
      <c r="J22" s="40">
        <v>111.26</v>
      </c>
      <c r="K22" s="40">
        <v>105.99</v>
      </c>
      <c r="L22" s="40">
        <v>179.47</v>
      </c>
      <c r="M22" s="40">
        <v>119.42</v>
      </c>
      <c r="N22" s="40">
        <v>217.46</v>
      </c>
      <c r="O22" s="40">
        <v>106.88</v>
      </c>
      <c r="P22" s="40">
        <v>112.61</v>
      </c>
      <c r="Q22" s="40">
        <v>105.36</v>
      </c>
      <c r="R22" s="40">
        <v>169.28</v>
      </c>
      <c r="S22" s="40">
        <v>160.30000000000001</v>
      </c>
      <c r="T22" s="40">
        <v>141.24</v>
      </c>
    </row>
    <row r="23" spans="1:20" x14ac:dyDescent="0.2">
      <c r="A23" t="s">
        <v>44</v>
      </c>
      <c r="B23">
        <v>1901</v>
      </c>
      <c r="C23">
        <v>16</v>
      </c>
      <c r="D23" s="40">
        <v>198.6</v>
      </c>
      <c r="E23" s="40">
        <v>166.9</v>
      </c>
      <c r="F23" s="40">
        <v>104.8</v>
      </c>
      <c r="G23" s="40">
        <v>179.21</v>
      </c>
      <c r="H23" s="40">
        <v>157</v>
      </c>
      <c r="I23" s="40">
        <v>178.83</v>
      </c>
      <c r="J23" s="40">
        <v>173.3</v>
      </c>
      <c r="K23" s="40">
        <v>236.9</v>
      </c>
      <c r="L23" s="40">
        <v>210.22</v>
      </c>
      <c r="M23" s="40">
        <v>159.51</v>
      </c>
      <c r="N23" s="40">
        <v>184.4</v>
      </c>
      <c r="O23" s="40">
        <v>127.63</v>
      </c>
      <c r="P23" s="40">
        <v>121.1</v>
      </c>
      <c r="Q23" s="40">
        <v>114.6</v>
      </c>
      <c r="R23" s="40">
        <v>179.63</v>
      </c>
      <c r="S23" s="40">
        <v>165</v>
      </c>
      <c r="T23" s="40">
        <v>166.84879999999998</v>
      </c>
    </row>
    <row r="24" spans="1:20" x14ac:dyDescent="0.2">
      <c r="A24" t="s">
        <v>44</v>
      </c>
      <c r="B24">
        <v>1902</v>
      </c>
      <c r="C24">
        <v>16</v>
      </c>
      <c r="D24" s="40">
        <v>224</v>
      </c>
      <c r="E24" s="40">
        <v>201.2</v>
      </c>
      <c r="F24" s="40">
        <v>201</v>
      </c>
      <c r="G24" s="40">
        <v>210.46</v>
      </c>
      <c r="H24" s="40">
        <v>206</v>
      </c>
      <c r="I24" s="40">
        <v>227.37</v>
      </c>
      <c r="J24" s="40">
        <v>174.3</v>
      </c>
      <c r="K24" s="40">
        <v>183</v>
      </c>
      <c r="L24" s="40">
        <v>232.23</v>
      </c>
      <c r="M24" s="40">
        <v>175.11</v>
      </c>
      <c r="N24" s="40">
        <v>220.25</v>
      </c>
      <c r="O24" s="40">
        <v>177.87</v>
      </c>
      <c r="P24" s="40">
        <v>154.6</v>
      </c>
      <c r="Q24" s="40">
        <v>145.80000000000001</v>
      </c>
      <c r="R24" s="40">
        <v>171.09</v>
      </c>
      <c r="S24" s="40">
        <v>175.9</v>
      </c>
      <c r="T24" s="40">
        <v>197.52049999999997</v>
      </c>
    </row>
    <row r="25" spans="1:20" x14ac:dyDescent="0.2">
      <c r="A25" t="s">
        <v>44</v>
      </c>
      <c r="B25">
        <v>1903</v>
      </c>
      <c r="C25">
        <v>16</v>
      </c>
      <c r="D25" s="40">
        <v>163.9</v>
      </c>
      <c r="E25" s="40">
        <v>167.8</v>
      </c>
      <c r="F25" s="40">
        <v>120.2</v>
      </c>
      <c r="G25" s="40">
        <v>163.72999999999999</v>
      </c>
      <c r="H25" s="40">
        <v>192.7</v>
      </c>
      <c r="I25" s="40">
        <v>234.99</v>
      </c>
      <c r="J25" s="40">
        <v>176.9</v>
      </c>
      <c r="K25" s="40">
        <v>196.2</v>
      </c>
      <c r="L25" s="40">
        <v>169.45</v>
      </c>
      <c r="M25" s="40">
        <v>166.53</v>
      </c>
      <c r="N25" s="40">
        <v>152.21</v>
      </c>
      <c r="O25" s="40">
        <v>128.08000000000001</v>
      </c>
      <c r="P25" s="40">
        <v>129.4</v>
      </c>
      <c r="Q25" s="40">
        <v>126.5</v>
      </c>
      <c r="R25" s="40">
        <v>168.76</v>
      </c>
      <c r="S25" s="40">
        <v>144.69999999999999</v>
      </c>
      <c r="T25" s="40">
        <v>165.91809999999998</v>
      </c>
    </row>
    <row r="26" spans="1:20" x14ac:dyDescent="0.2">
      <c r="A26" t="s">
        <v>44</v>
      </c>
      <c r="B26">
        <v>1904</v>
      </c>
      <c r="C26">
        <v>16</v>
      </c>
      <c r="D26" s="40">
        <v>145.9</v>
      </c>
      <c r="E26" s="40">
        <v>149</v>
      </c>
      <c r="F26" s="40">
        <v>109.2</v>
      </c>
      <c r="G26" s="40">
        <v>142.78</v>
      </c>
      <c r="H26" s="40">
        <v>136.69999999999999</v>
      </c>
      <c r="I26" s="40">
        <v>148.88999999999999</v>
      </c>
      <c r="J26" s="40">
        <v>160.19999999999999</v>
      </c>
      <c r="K26" s="40">
        <v>173.4</v>
      </c>
      <c r="L26" s="40">
        <v>235.54</v>
      </c>
      <c r="M26" s="40">
        <v>164.91</v>
      </c>
      <c r="N26" s="40">
        <v>200.15</v>
      </c>
      <c r="O26" s="40">
        <v>107.99</v>
      </c>
      <c r="P26" s="40">
        <v>103</v>
      </c>
      <c r="Q26" s="40">
        <v>100.7</v>
      </c>
      <c r="R26" s="40">
        <v>143.54</v>
      </c>
      <c r="S26" s="40">
        <v>147</v>
      </c>
      <c r="T26" s="40">
        <v>158.18340000000001</v>
      </c>
    </row>
    <row r="27" spans="1:20" x14ac:dyDescent="0.2">
      <c r="A27" t="s">
        <v>44</v>
      </c>
      <c r="B27">
        <v>1905</v>
      </c>
      <c r="C27">
        <v>16</v>
      </c>
      <c r="D27" s="40">
        <v>114.8</v>
      </c>
      <c r="E27" s="40">
        <v>139</v>
      </c>
      <c r="F27" s="40">
        <v>118.3</v>
      </c>
      <c r="G27" s="40">
        <v>120.83</v>
      </c>
      <c r="H27" s="40">
        <v>150</v>
      </c>
      <c r="I27" s="40">
        <v>206.85</v>
      </c>
      <c r="J27" s="40">
        <v>168.2</v>
      </c>
      <c r="K27" s="40">
        <v>184</v>
      </c>
      <c r="L27" s="40">
        <v>212.24</v>
      </c>
      <c r="M27" s="40">
        <v>165.02</v>
      </c>
      <c r="N27" s="40">
        <v>206.81</v>
      </c>
      <c r="O27" s="40">
        <v>127.7</v>
      </c>
      <c r="P27" s="40">
        <v>137.69999999999999</v>
      </c>
      <c r="Q27" s="40">
        <v>140.19999999999999</v>
      </c>
      <c r="R27" s="40">
        <v>186.41</v>
      </c>
      <c r="S27" s="40">
        <v>151.9</v>
      </c>
      <c r="T27" s="40">
        <v>172.85719999999998</v>
      </c>
    </row>
    <row r="28" spans="1:20" x14ac:dyDescent="0.2">
      <c r="A28" t="s">
        <v>44</v>
      </c>
      <c r="B28">
        <v>1906</v>
      </c>
      <c r="C28">
        <v>16</v>
      </c>
      <c r="D28" s="40">
        <v>180.4</v>
      </c>
      <c r="E28" s="40">
        <v>194.5</v>
      </c>
      <c r="F28" s="40">
        <v>125</v>
      </c>
      <c r="G28" s="40">
        <v>150.49</v>
      </c>
      <c r="H28" s="40">
        <v>180.5</v>
      </c>
      <c r="I28" s="40">
        <v>223.41</v>
      </c>
      <c r="J28" s="40">
        <v>220.4</v>
      </c>
      <c r="K28" s="40">
        <v>225.2</v>
      </c>
      <c r="L28" s="40">
        <v>266.95</v>
      </c>
      <c r="M28" s="40">
        <v>223.23</v>
      </c>
      <c r="N28" s="40">
        <v>232.66</v>
      </c>
      <c r="O28" s="40">
        <v>127.95</v>
      </c>
      <c r="P28" s="40">
        <v>132.19999999999999</v>
      </c>
      <c r="Q28" s="40">
        <v>158.1</v>
      </c>
      <c r="R28" s="40">
        <v>206.16</v>
      </c>
      <c r="S28" s="40">
        <v>215.5</v>
      </c>
      <c r="T28" s="40">
        <v>201.6797</v>
      </c>
    </row>
    <row r="29" spans="1:20" x14ac:dyDescent="0.2">
      <c r="A29" t="s">
        <v>44</v>
      </c>
      <c r="B29">
        <v>1907</v>
      </c>
      <c r="C29">
        <v>16</v>
      </c>
      <c r="D29" s="40">
        <v>105.2</v>
      </c>
      <c r="E29" s="40">
        <v>114.5</v>
      </c>
      <c r="F29" s="40">
        <v>86.1</v>
      </c>
      <c r="G29" s="40">
        <v>101.37</v>
      </c>
      <c r="H29" s="40">
        <v>120.5</v>
      </c>
      <c r="I29" s="40">
        <v>160.55000000000001</v>
      </c>
      <c r="J29" s="40">
        <v>171</v>
      </c>
      <c r="K29" s="40">
        <v>199.1</v>
      </c>
      <c r="L29" s="40">
        <v>206.06</v>
      </c>
      <c r="M29" s="40">
        <v>159.97999999999999</v>
      </c>
      <c r="N29" s="40">
        <v>202.57</v>
      </c>
      <c r="O29" s="40">
        <v>90.3</v>
      </c>
      <c r="P29" s="40">
        <v>98.2</v>
      </c>
      <c r="Q29" s="40">
        <v>101.2</v>
      </c>
      <c r="R29" s="40">
        <v>150.74</v>
      </c>
      <c r="S29" s="40">
        <v>142.69999999999999</v>
      </c>
      <c r="T29" s="40">
        <v>151.9229</v>
      </c>
    </row>
    <row r="30" spans="1:20" x14ac:dyDescent="0.2">
      <c r="A30" t="s">
        <v>44</v>
      </c>
      <c r="B30">
        <v>1908</v>
      </c>
      <c r="C30">
        <v>16</v>
      </c>
      <c r="D30" s="40">
        <v>193.8</v>
      </c>
      <c r="E30" s="40">
        <v>182.5</v>
      </c>
      <c r="F30" s="40">
        <v>194.8</v>
      </c>
      <c r="G30" s="40">
        <v>186.74</v>
      </c>
      <c r="H30" s="40">
        <v>202.3</v>
      </c>
      <c r="I30" s="40">
        <v>221.34</v>
      </c>
      <c r="J30" s="40">
        <v>237.7</v>
      </c>
      <c r="K30" s="40">
        <v>268.10000000000002</v>
      </c>
      <c r="L30" s="40">
        <v>244.96</v>
      </c>
      <c r="M30" s="40">
        <v>234.32</v>
      </c>
      <c r="N30" s="40">
        <v>193.86</v>
      </c>
      <c r="O30" s="40">
        <v>150.82</v>
      </c>
      <c r="P30" s="40">
        <v>166.4</v>
      </c>
      <c r="Q30" s="40">
        <v>190.7</v>
      </c>
      <c r="R30" s="40">
        <v>202.42</v>
      </c>
      <c r="S30" s="40">
        <v>204.1</v>
      </c>
      <c r="T30" s="40">
        <v>203.6455</v>
      </c>
    </row>
    <row r="31" spans="1:20" x14ac:dyDescent="0.2">
      <c r="A31" t="s">
        <v>44</v>
      </c>
      <c r="B31">
        <v>1909</v>
      </c>
      <c r="C31">
        <v>16</v>
      </c>
      <c r="D31" s="40">
        <v>114.6</v>
      </c>
      <c r="E31" s="40">
        <v>133.6</v>
      </c>
      <c r="F31" s="40">
        <v>120</v>
      </c>
      <c r="G31" s="40">
        <v>135.05000000000001</v>
      </c>
      <c r="H31" s="40">
        <v>130.9</v>
      </c>
      <c r="I31" s="40">
        <v>142.22999999999999</v>
      </c>
      <c r="J31" s="40">
        <v>117.4</v>
      </c>
      <c r="K31" s="40">
        <v>139.30000000000001</v>
      </c>
      <c r="L31" s="40">
        <v>153.63</v>
      </c>
      <c r="M31" s="40">
        <v>122.11</v>
      </c>
      <c r="N31" s="40">
        <v>139.79</v>
      </c>
      <c r="O31" s="40">
        <v>134.97</v>
      </c>
      <c r="P31" s="40">
        <v>117.5</v>
      </c>
      <c r="Q31" s="40">
        <v>98.9</v>
      </c>
      <c r="R31" s="40">
        <v>121.97</v>
      </c>
      <c r="S31" s="40">
        <v>109</v>
      </c>
      <c r="T31" s="40">
        <v>130.96129999999999</v>
      </c>
    </row>
    <row r="32" spans="1:20" x14ac:dyDescent="0.2">
      <c r="A32" t="s">
        <v>44</v>
      </c>
      <c r="B32">
        <v>1910</v>
      </c>
      <c r="C32">
        <v>16</v>
      </c>
      <c r="D32" s="40">
        <v>132</v>
      </c>
      <c r="E32" s="40">
        <v>121.6</v>
      </c>
      <c r="F32" s="40">
        <v>108</v>
      </c>
      <c r="G32" s="40">
        <v>105.38</v>
      </c>
      <c r="H32" s="40">
        <v>124.9</v>
      </c>
      <c r="I32" s="40">
        <v>140.91</v>
      </c>
      <c r="J32" s="40">
        <v>107.4</v>
      </c>
      <c r="K32" s="40">
        <v>119.6</v>
      </c>
      <c r="L32" s="40">
        <v>181.47</v>
      </c>
      <c r="M32" s="40">
        <v>123.72</v>
      </c>
      <c r="N32" s="40">
        <v>192.31</v>
      </c>
      <c r="O32" s="40">
        <v>97.85</v>
      </c>
      <c r="P32" s="40">
        <v>94.4</v>
      </c>
      <c r="Q32" s="40">
        <v>82.4</v>
      </c>
      <c r="R32" s="40">
        <v>124.47</v>
      </c>
      <c r="S32" s="40">
        <v>106.3</v>
      </c>
      <c r="T32" s="40">
        <v>136.19990000000001</v>
      </c>
    </row>
    <row r="33" spans="1:22" x14ac:dyDescent="0.2">
      <c r="A33" t="s">
        <v>44</v>
      </c>
      <c r="B33">
        <v>1911</v>
      </c>
      <c r="C33">
        <v>16</v>
      </c>
      <c r="D33" s="40">
        <v>114.2</v>
      </c>
      <c r="E33" s="40">
        <v>114.7</v>
      </c>
      <c r="F33" s="40">
        <v>80.599999999999994</v>
      </c>
      <c r="G33" s="40">
        <v>120.73</v>
      </c>
      <c r="H33" s="40">
        <v>107.3</v>
      </c>
      <c r="I33" s="40">
        <v>137.80000000000001</v>
      </c>
      <c r="J33" s="40">
        <v>149.19999999999999</v>
      </c>
      <c r="K33" s="40">
        <v>157.5</v>
      </c>
      <c r="L33" s="40">
        <v>157.63999999999999</v>
      </c>
      <c r="M33" s="40">
        <v>124.69</v>
      </c>
      <c r="N33" s="40">
        <v>166.75</v>
      </c>
      <c r="O33" s="40">
        <v>91.37</v>
      </c>
      <c r="P33" s="40">
        <v>86</v>
      </c>
      <c r="Q33" s="40">
        <v>68.599999999999994</v>
      </c>
      <c r="R33" s="40">
        <v>119.74</v>
      </c>
      <c r="S33" s="40">
        <v>118.7</v>
      </c>
      <c r="T33" s="40">
        <v>127.6773</v>
      </c>
    </row>
    <row r="34" spans="1:22" x14ac:dyDescent="0.2">
      <c r="A34" t="s">
        <v>44</v>
      </c>
      <c r="B34">
        <v>1912</v>
      </c>
      <c r="C34">
        <v>16</v>
      </c>
      <c r="D34" s="40">
        <v>179.8</v>
      </c>
      <c r="E34" s="40">
        <v>157.9</v>
      </c>
      <c r="F34" s="40">
        <v>116.8</v>
      </c>
      <c r="G34" s="40">
        <v>175.38</v>
      </c>
      <c r="H34" s="40">
        <v>156.30000000000001</v>
      </c>
      <c r="I34" s="40">
        <v>175.45</v>
      </c>
      <c r="J34" s="40">
        <v>139.80000000000001</v>
      </c>
      <c r="K34" s="40">
        <v>178</v>
      </c>
      <c r="L34" s="40">
        <v>212.14</v>
      </c>
      <c r="M34" s="40">
        <v>156.96</v>
      </c>
      <c r="N34" s="40">
        <v>236.62</v>
      </c>
      <c r="O34" s="40">
        <v>131.71</v>
      </c>
      <c r="P34" s="40">
        <v>121.7</v>
      </c>
      <c r="Q34" s="40">
        <v>125</v>
      </c>
      <c r="R34" s="40">
        <v>152.79</v>
      </c>
      <c r="S34" s="40">
        <v>151.1</v>
      </c>
      <c r="T34" s="40">
        <v>173.44490000000002</v>
      </c>
    </row>
    <row r="35" spans="1:22" x14ac:dyDescent="0.2">
      <c r="A35" t="s">
        <v>44</v>
      </c>
      <c r="B35">
        <v>1913</v>
      </c>
      <c r="C35">
        <v>16</v>
      </c>
      <c r="D35" s="40">
        <v>108</v>
      </c>
      <c r="E35" s="40">
        <v>145.4</v>
      </c>
      <c r="F35" s="40">
        <v>63.1</v>
      </c>
      <c r="G35" s="40">
        <v>127.12</v>
      </c>
      <c r="H35" s="40">
        <v>151.80000000000001</v>
      </c>
      <c r="I35" s="40">
        <v>180.98</v>
      </c>
      <c r="J35" s="40">
        <v>160.30000000000001</v>
      </c>
      <c r="K35" s="40">
        <v>205.8</v>
      </c>
      <c r="L35" s="40">
        <v>209.36</v>
      </c>
      <c r="M35" s="40">
        <v>170.79</v>
      </c>
      <c r="N35" s="40">
        <v>189.67</v>
      </c>
      <c r="O35" s="40">
        <v>100.34</v>
      </c>
      <c r="P35" s="40">
        <v>85.4</v>
      </c>
      <c r="Q35" s="40">
        <v>99.6</v>
      </c>
      <c r="R35" s="40">
        <v>148.09</v>
      </c>
      <c r="S35" s="40">
        <v>172.2</v>
      </c>
      <c r="T35" s="40">
        <v>157.47749999999999</v>
      </c>
    </row>
    <row r="36" spans="1:22" x14ac:dyDescent="0.2">
      <c r="A36" t="s">
        <v>44</v>
      </c>
      <c r="B36">
        <v>1914</v>
      </c>
      <c r="C36">
        <v>16</v>
      </c>
      <c r="D36" s="40">
        <v>215.1</v>
      </c>
      <c r="E36" s="40">
        <v>227</v>
      </c>
      <c r="F36" s="40">
        <v>199.9</v>
      </c>
      <c r="G36" s="40">
        <v>202.46</v>
      </c>
      <c r="H36" s="40">
        <v>229</v>
      </c>
      <c r="I36" s="40">
        <v>267.56</v>
      </c>
      <c r="J36" s="40">
        <v>231.7</v>
      </c>
      <c r="K36" s="40">
        <v>296.7</v>
      </c>
      <c r="L36" s="40">
        <v>344.12</v>
      </c>
      <c r="M36" s="40">
        <v>257.95</v>
      </c>
      <c r="N36" s="40">
        <v>298.01</v>
      </c>
      <c r="O36" s="40">
        <v>200.64</v>
      </c>
      <c r="P36" s="40">
        <v>186.4</v>
      </c>
      <c r="Q36" s="40">
        <v>172.9</v>
      </c>
      <c r="R36" s="40">
        <v>209.47</v>
      </c>
      <c r="S36" s="40">
        <v>214.7</v>
      </c>
      <c r="T36" s="40">
        <v>249.06540000000001</v>
      </c>
    </row>
    <row r="37" spans="1:22" x14ac:dyDescent="0.2">
      <c r="A37" t="s">
        <v>44</v>
      </c>
      <c r="B37">
        <v>1915</v>
      </c>
      <c r="C37">
        <v>16</v>
      </c>
      <c r="D37" s="40">
        <v>144.5</v>
      </c>
      <c r="E37" s="40">
        <v>170.7</v>
      </c>
      <c r="F37" s="40">
        <v>143.9</v>
      </c>
      <c r="G37" s="40">
        <v>149.05000000000001</v>
      </c>
      <c r="H37" s="40">
        <v>176.3</v>
      </c>
      <c r="I37" s="40">
        <v>173.47</v>
      </c>
      <c r="J37" s="40">
        <v>146.19999999999999</v>
      </c>
      <c r="K37" s="40">
        <v>153.1</v>
      </c>
      <c r="L37" s="40">
        <v>232.2</v>
      </c>
      <c r="M37" s="40">
        <v>142.63</v>
      </c>
      <c r="N37" s="40">
        <v>196.19</v>
      </c>
      <c r="O37" s="40">
        <v>122.15</v>
      </c>
      <c r="P37" s="40">
        <v>144.30000000000001</v>
      </c>
      <c r="Q37" s="40">
        <v>148</v>
      </c>
      <c r="R37" s="40">
        <v>238.96</v>
      </c>
      <c r="S37" s="40">
        <v>168.3</v>
      </c>
      <c r="T37" s="40">
        <v>175.7567</v>
      </c>
    </row>
    <row r="38" spans="1:22" x14ac:dyDescent="0.2">
      <c r="A38" t="s">
        <v>44</v>
      </c>
      <c r="B38">
        <v>1916</v>
      </c>
      <c r="C38">
        <v>16</v>
      </c>
      <c r="D38" s="40">
        <v>141.5</v>
      </c>
      <c r="E38" s="40">
        <v>174</v>
      </c>
      <c r="F38" s="40">
        <v>83.3</v>
      </c>
      <c r="G38" s="40">
        <v>156.77000000000001</v>
      </c>
      <c r="H38" s="40">
        <v>162.30000000000001</v>
      </c>
      <c r="I38" s="40">
        <v>196.32</v>
      </c>
      <c r="J38" s="40">
        <v>164.6</v>
      </c>
      <c r="K38" s="40">
        <v>177.8</v>
      </c>
      <c r="L38" s="40">
        <v>210.82</v>
      </c>
      <c r="M38" s="40">
        <v>206.27</v>
      </c>
      <c r="N38" s="40">
        <v>181.75</v>
      </c>
      <c r="O38" s="40">
        <v>111.33</v>
      </c>
      <c r="P38" s="40">
        <v>93.5</v>
      </c>
      <c r="Q38" s="40">
        <v>111.3</v>
      </c>
      <c r="R38" s="40">
        <v>156.31</v>
      </c>
      <c r="S38" s="40">
        <v>156.80000000000001</v>
      </c>
      <c r="T38" s="40">
        <v>164.27799999999999</v>
      </c>
    </row>
    <row r="39" spans="1:22" x14ac:dyDescent="0.2">
      <c r="A39" t="s">
        <v>44</v>
      </c>
      <c r="B39">
        <v>1917</v>
      </c>
      <c r="C39">
        <v>16</v>
      </c>
      <c r="D39" s="40">
        <v>113.3</v>
      </c>
      <c r="E39" s="40">
        <v>84.8</v>
      </c>
      <c r="F39" s="40">
        <v>78.5</v>
      </c>
      <c r="G39" s="40">
        <v>106.56</v>
      </c>
      <c r="H39" s="40">
        <v>108.8</v>
      </c>
      <c r="I39" s="40">
        <v>158.58000000000001</v>
      </c>
      <c r="J39" s="40">
        <v>148.5</v>
      </c>
      <c r="K39" s="40">
        <v>186.9</v>
      </c>
      <c r="L39" s="40">
        <v>195.5</v>
      </c>
      <c r="M39" s="40">
        <v>130.28</v>
      </c>
      <c r="N39" s="40">
        <v>194.46</v>
      </c>
      <c r="O39" s="40">
        <v>94.82</v>
      </c>
      <c r="P39" s="40">
        <v>89.6</v>
      </c>
      <c r="Q39" s="40">
        <v>97.2</v>
      </c>
      <c r="R39" s="40">
        <v>175.54</v>
      </c>
      <c r="S39" s="40">
        <v>172.8</v>
      </c>
      <c r="T39" s="40">
        <v>146.61609999999999</v>
      </c>
    </row>
    <row r="40" spans="1:22" x14ac:dyDescent="0.2">
      <c r="A40" t="s">
        <v>44</v>
      </c>
      <c r="B40">
        <v>1918</v>
      </c>
      <c r="C40">
        <v>16</v>
      </c>
      <c r="D40" s="40">
        <v>128</v>
      </c>
      <c r="E40" s="40">
        <v>69</v>
      </c>
      <c r="F40" s="40">
        <v>61</v>
      </c>
      <c r="G40" s="40">
        <v>97.41</v>
      </c>
      <c r="H40" s="40">
        <v>99</v>
      </c>
      <c r="I40" s="40">
        <v>101.57</v>
      </c>
      <c r="J40" s="40">
        <v>154.6</v>
      </c>
      <c r="K40" s="40">
        <v>192.2</v>
      </c>
      <c r="L40" s="40">
        <v>167.65</v>
      </c>
      <c r="M40" s="40">
        <v>125.07</v>
      </c>
      <c r="N40" s="40">
        <v>134.19999999999999</v>
      </c>
      <c r="O40" s="40">
        <v>75.11</v>
      </c>
      <c r="P40" s="40">
        <v>77.7</v>
      </c>
      <c r="Q40" s="40">
        <v>98.5</v>
      </c>
      <c r="R40" s="40">
        <v>108.93</v>
      </c>
      <c r="S40" s="40">
        <v>113.8</v>
      </c>
      <c r="T40" s="40">
        <v>116.392</v>
      </c>
    </row>
    <row r="41" spans="1:22" x14ac:dyDescent="0.2">
      <c r="A41" t="s">
        <v>44</v>
      </c>
      <c r="B41">
        <v>1919</v>
      </c>
      <c r="C41">
        <v>16</v>
      </c>
      <c r="D41" s="40">
        <v>106.5</v>
      </c>
      <c r="E41" s="40">
        <v>108.9</v>
      </c>
      <c r="F41" s="40">
        <v>108.4</v>
      </c>
      <c r="G41" s="40">
        <v>115.25</v>
      </c>
      <c r="H41" s="40">
        <v>123.6</v>
      </c>
      <c r="I41" s="40">
        <v>148.79</v>
      </c>
      <c r="J41" s="40">
        <v>154.69999999999999</v>
      </c>
      <c r="K41" s="40">
        <v>177.3</v>
      </c>
      <c r="L41" s="40">
        <v>209.5</v>
      </c>
      <c r="M41" s="40">
        <v>132.13999999999999</v>
      </c>
      <c r="N41" s="40">
        <v>214.17</v>
      </c>
      <c r="O41" s="40">
        <v>117.16</v>
      </c>
      <c r="P41" s="40">
        <v>109.5</v>
      </c>
      <c r="Q41" s="40">
        <v>106.9</v>
      </c>
      <c r="R41" s="40">
        <v>144.91999999999999</v>
      </c>
      <c r="S41" s="40">
        <v>125.6</v>
      </c>
      <c r="T41" s="40">
        <v>153.85489999999999</v>
      </c>
      <c r="U41" s="39"/>
      <c r="V41" s="39"/>
    </row>
    <row r="42" spans="1:22" x14ac:dyDescent="0.2">
      <c r="A42" t="s">
        <v>44</v>
      </c>
      <c r="B42">
        <v>1920</v>
      </c>
      <c r="C42">
        <v>16</v>
      </c>
      <c r="D42" s="40">
        <v>184.5</v>
      </c>
      <c r="E42" s="40">
        <v>129.5</v>
      </c>
      <c r="F42" s="40">
        <v>169.5</v>
      </c>
      <c r="G42" s="40">
        <v>185.57</v>
      </c>
      <c r="H42" s="40">
        <v>142.19999999999999</v>
      </c>
      <c r="I42" s="40">
        <v>143.59</v>
      </c>
      <c r="J42" s="40">
        <v>136.19999999999999</v>
      </c>
      <c r="K42" s="40">
        <v>199.7</v>
      </c>
      <c r="L42" s="40">
        <v>198.89</v>
      </c>
      <c r="M42" s="40">
        <v>137.69</v>
      </c>
      <c r="N42" s="40">
        <v>220.43</v>
      </c>
      <c r="O42" s="40">
        <v>187.04</v>
      </c>
      <c r="P42" s="40">
        <v>179.9</v>
      </c>
      <c r="Q42" s="40">
        <v>127.1</v>
      </c>
      <c r="R42" s="40">
        <v>242.26</v>
      </c>
      <c r="S42" s="40">
        <v>159.5</v>
      </c>
      <c r="T42" s="40">
        <v>176.88030000000001</v>
      </c>
      <c r="U42" s="39"/>
      <c r="V42" s="39"/>
    </row>
    <row r="43" spans="1:22" x14ac:dyDescent="0.2">
      <c r="A43" t="s">
        <v>44</v>
      </c>
      <c r="B43">
        <v>1921</v>
      </c>
      <c r="C43">
        <v>16</v>
      </c>
      <c r="D43" s="40">
        <v>107</v>
      </c>
      <c r="E43" s="40">
        <v>77.7</v>
      </c>
      <c r="F43" s="40">
        <v>122.2</v>
      </c>
      <c r="G43" s="40">
        <v>99.38</v>
      </c>
      <c r="H43" s="40">
        <v>84.9</v>
      </c>
      <c r="I43" s="40">
        <v>87.42</v>
      </c>
      <c r="J43" s="40">
        <v>75.7</v>
      </c>
      <c r="K43" s="40">
        <v>92.8</v>
      </c>
      <c r="L43" s="40">
        <v>133.31</v>
      </c>
      <c r="M43" s="40">
        <v>95.54</v>
      </c>
      <c r="N43" s="40">
        <v>135.82</v>
      </c>
      <c r="O43" s="40">
        <v>84.49</v>
      </c>
      <c r="P43" s="40">
        <v>104.5</v>
      </c>
      <c r="Q43" s="40">
        <v>111.9</v>
      </c>
      <c r="R43" s="40">
        <v>139.9</v>
      </c>
      <c r="S43" s="40">
        <v>138</v>
      </c>
      <c r="T43" s="40">
        <v>109.7253</v>
      </c>
      <c r="U43" s="39"/>
      <c r="V43" s="39"/>
    </row>
    <row r="44" spans="1:22" x14ac:dyDescent="0.2">
      <c r="A44" t="s">
        <v>44</v>
      </c>
      <c r="B44">
        <v>1922</v>
      </c>
      <c r="C44">
        <v>16</v>
      </c>
      <c r="D44" s="40">
        <v>128.5</v>
      </c>
      <c r="E44" s="40">
        <v>131.6</v>
      </c>
      <c r="F44" s="40">
        <v>122</v>
      </c>
      <c r="G44" s="40">
        <v>131</v>
      </c>
      <c r="H44" s="40">
        <v>144.4</v>
      </c>
      <c r="I44" s="40">
        <v>185.32</v>
      </c>
      <c r="J44" s="40">
        <v>221.3</v>
      </c>
      <c r="K44" s="40">
        <v>260</v>
      </c>
      <c r="L44" s="40">
        <v>291.29000000000002</v>
      </c>
      <c r="M44" s="40">
        <v>194.45</v>
      </c>
      <c r="N44" s="40">
        <v>226.55</v>
      </c>
      <c r="O44" s="40">
        <v>122.35</v>
      </c>
      <c r="P44" s="40">
        <v>121</v>
      </c>
      <c r="Q44" s="40">
        <v>146.69999999999999</v>
      </c>
      <c r="R44" s="40">
        <v>152.06</v>
      </c>
      <c r="S44" s="40">
        <v>178</v>
      </c>
      <c r="T44" s="40">
        <v>185.7244</v>
      </c>
      <c r="U44" s="39"/>
      <c r="V44" s="39"/>
    </row>
    <row r="45" spans="1:22" x14ac:dyDescent="0.2">
      <c r="A45" t="s">
        <v>44</v>
      </c>
      <c r="B45">
        <v>1923</v>
      </c>
      <c r="C45">
        <v>16</v>
      </c>
      <c r="D45" s="40">
        <v>131</v>
      </c>
      <c r="E45" s="40">
        <v>127.8</v>
      </c>
      <c r="F45" s="40">
        <v>156.30000000000001</v>
      </c>
      <c r="G45" s="40">
        <v>131.54</v>
      </c>
      <c r="H45" s="40">
        <v>151.30000000000001</v>
      </c>
      <c r="I45" s="40">
        <v>214.71</v>
      </c>
      <c r="J45" s="40">
        <v>189.4</v>
      </c>
      <c r="K45" s="40">
        <v>219.7</v>
      </c>
      <c r="L45" s="40">
        <v>194.77</v>
      </c>
      <c r="M45" s="40">
        <v>193.72</v>
      </c>
      <c r="N45" s="40">
        <v>166.22</v>
      </c>
      <c r="O45" s="40">
        <v>109.9</v>
      </c>
      <c r="P45" s="40">
        <v>143.5</v>
      </c>
      <c r="Q45" s="40">
        <v>158.30000000000001</v>
      </c>
      <c r="R45" s="40">
        <v>153.69999999999999</v>
      </c>
      <c r="S45" s="40">
        <v>163</v>
      </c>
      <c r="T45" s="40">
        <v>166.8108</v>
      </c>
    </row>
    <row r="46" spans="1:22" x14ac:dyDescent="0.2">
      <c r="A46" t="s">
        <v>44</v>
      </c>
      <c r="B46">
        <v>1924</v>
      </c>
      <c r="C46">
        <v>16</v>
      </c>
      <c r="D46" s="40">
        <v>218.6</v>
      </c>
      <c r="E46" s="40">
        <v>175.1</v>
      </c>
      <c r="F46" s="40">
        <v>135.6</v>
      </c>
      <c r="G46" s="40">
        <v>182.87</v>
      </c>
      <c r="H46" s="40">
        <v>176.5</v>
      </c>
      <c r="I46" s="40">
        <v>205.59</v>
      </c>
      <c r="J46" s="40">
        <v>209.8</v>
      </c>
      <c r="K46" s="40">
        <v>258.89999999999998</v>
      </c>
      <c r="L46" s="40">
        <v>291.74</v>
      </c>
      <c r="M46" s="40">
        <v>192.57</v>
      </c>
      <c r="N46" s="40">
        <v>251.25</v>
      </c>
      <c r="O46" s="40">
        <v>179.11</v>
      </c>
      <c r="P46" s="40">
        <v>128.6</v>
      </c>
      <c r="Q46" s="40">
        <v>137.5</v>
      </c>
      <c r="R46" s="40">
        <v>165.1</v>
      </c>
      <c r="S46" s="40">
        <v>158.80000000000001</v>
      </c>
      <c r="T46" s="40">
        <v>202.12950000000001</v>
      </c>
    </row>
    <row r="47" spans="1:22" x14ac:dyDescent="0.2">
      <c r="A47" t="s">
        <v>44</v>
      </c>
      <c r="B47">
        <v>1925</v>
      </c>
      <c r="C47">
        <v>16</v>
      </c>
      <c r="D47" s="40">
        <v>141.1</v>
      </c>
      <c r="E47" s="40">
        <v>140.9</v>
      </c>
      <c r="F47" s="40">
        <v>108.5</v>
      </c>
      <c r="G47" s="40">
        <v>127.08</v>
      </c>
      <c r="H47" s="40">
        <v>139.6</v>
      </c>
      <c r="I47" s="40">
        <v>176.9</v>
      </c>
      <c r="J47" s="40">
        <v>164.3</v>
      </c>
      <c r="K47" s="40">
        <v>192</v>
      </c>
      <c r="L47" s="40">
        <v>213.42</v>
      </c>
      <c r="M47" s="40">
        <v>151.56</v>
      </c>
      <c r="N47" s="40">
        <v>185.89</v>
      </c>
      <c r="O47" s="40">
        <v>113.56</v>
      </c>
      <c r="P47" s="40">
        <v>111.5</v>
      </c>
      <c r="Q47" s="40">
        <v>98.8</v>
      </c>
      <c r="R47" s="40">
        <v>189.94</v>
      </c>
      <c r="S47" s="40">
        <v>149.5</v>
      </c>
      <c r="T47" s="40">
        <v>158.54920000000001</v>
      </c>
    </row>
    <row r="48" spans="1:22" x14ac:dyDescent="0.2">
      <c r="A48" t="s">
        <v>44</v>
      </c>
      <c r="B48">
        <v>1926</v>
      </c>
      <c r="C48">
        <v>16</v>
      </c>
      <c r="D48" s="40">
        <v>151.9</v>
      </c>
      <c r="E48" s="40">
        <v>182.1</v>
      </c>
      <c r="F48" s="40">
        <v>84.6</v>
      </c>
      <c r="G48" s="40">
        <v>164.32</v>
      </c>
      <c r="H48" s="40">
        <v>176.9</v>
      </c>
      <c r="I48" s="40">
        <v>208.51</v>
      </c>
      <c r="J48" s="40">
        <v>174</v>
      </c>
      <c r="K48" s="40">
        <v>204.7</v>
      </c>
      <c r="L48" s="40">
        <v>220.94</v>
      </c>
      <c r="M48" s="40">
        <v>155.22</v>
      </c>
      <c r="N48" s="40">
        <v>205.11</v>
      </c>
      <c r="O48" s="40">
        <v>110.73</v>
      </c>
      <c r="P48" s="40">
        <v>94.2</v>
      </c>
      <c r="Q48" s="40">
        <v>98.4</v>
      </c>
      <c r="R48" s="40">
        <v>171.58</v>
      </c>
      <c r="S48" s="40">
        <v>167.3</v>
      </c>
      <c r="T48" s="40">
        <v>171.86919999999998</v>
      </c>
    </row>
    <row r="49" spans="1:22" x14ac:dyDescent="0.2">
      <c r="A49" t="s">
        <v>44</v>
      </c>
      <c r="B49">
        <v>1927</v>
      </c>
      <c r="C49">
        <v>16</v>
      </c>
      <c r="D49" s="40">
        <v>220.1</v>
      </c>
      <c r="E49" s="40">
        <v>190.5</v>
      </c>
      <c r="F49" s="40">
        <v>157.19999999999999</v>
      </c>
      <c r="G49" s="40">
        <v>200.09</v>
      </c>
      <c r="H49" s="40">
        <v>201.3</v>
      </c>
      <c r="I49" s="40">
        <v>204.54</v>
      </c>
      <c r="J49" s="40">
        <v>181.1</v>
      </c>
      <c r="K49" s="40">
        <v>224.7</v>
      </c>
      <c r="L49" s="40">
        <v>263.05</v>
      </c>
      <c r="M49" s="40">
        <v>183.32</v>
      </c>
      <c r="N49" s="40">
        <v>238.93</v>
      </c>
      <c r="O49" s="40">
        <v>150.08000000000001</v>
      </c>
      <c r="P49" s="40">
        <v>160.80000000000001</v>
      </c>
      <c r="Q49" s="40">
        <v>157</v>
      </c>
      <c r="R49" s="40">
        <v>231.49</v>
      </c>
      <c r="S49" s="40">
        <v>200</v>
      </c>
      <c r="T49" s="40">
        <v>205.876</v>
      </c>
    </row>
    <row r="50" spans="1:22" x14ac:dyDescent="0.2">
      <c r="A50" t="s">
        <v>44</v>
      </c>
      <c r="B50">
        <v>1928</v>
      </c>
      <c r="C50">
        <v>16</v>
      </c>
      <c r="D50" s="40">
        <v>141.9</v>
      </c>
      <c r="E50" s="40">
        <v>152.69999999999999</v>
      </c>
      <c r="F50" s="40">
        <v>119.7</v>
      </c>
      <c r="G50" s="40">
        <v>131.27000000000001</v>
      </c>
      <c r="H50" s="40">
        <v>150.6</v>
      </c>
      <c r="I50" s="40">
        <v>150.35</v>
      </c>
      <c r="J50" s="40">
        <v>165.8</v>
      </c>
      <c r="K50" s="40">
        <v>160.1</v>
      </c>
      <c r="L50" s="40">
        <v>155.25</v>
      </c>
      <c r="M50" s="40">
        <v>165.93</v>
      </c>
      <c r="N50" s="40">
        <v>174.38</v>
      </c>
      <c r="O50" s="40">
        <v>121.74</v>
      </c>
      <c r="P50" s="40">
        <v>107.7</v>
      </c>
      <c r="Q50" s="40">
        <v>128.9</v>
      </c>
      <c r="R50" s="40">
        <v>175.02</v>
      </c>
      <c r="S50" s="40">
        <v>166</v>
      </c>
      <c r="T50" s="40">
        <v>152.30029999999999</v>
      </c>
    </row>
    <row r="51" spans="1:22" x14ac:dyDescent="0.2">
      <c r="A51" t="s">
        <v>44</v>
      </c>
      <c r="B51">
        <v>1929</v>
      </c>
      <c r="C51">
        <v>16</v>
      </c>
      <c r="D51" s="40">
        <v>84.6</v>
      </c>
      <c r="E51" s="40">
        <v>72.599999999999994</v>
      </c>
      <c r="F51" s="40">
        <v>76.5</v>
      </c>
      <c r="G51" s="40">
        <v>81.14</v>
      </c>
      <c r="H51" s="40">
        <v>85.3</v>
      </c>
      <c r="I51" s="40">
        <v>89.33</v>
      </c>
      <c r="J51" s="40">
        <v>90</v>
      </c>
      <c r="K51" s="40">
        <v>86.4</v>
      </c>
      <c r="L51" s="40">
        <v>136.85</v>
      </c>
      <c r="M51" s="40">
        <v>80.5</v>
      </c>
      <c r="N51" s="40">
        <v>131.28</v>
      </c>
      <c r="O51" s="40">
        <v>107.03</v>
      </c>
      <c r="P51" s="40">
        <v>84.1</v>
      </c>
      <c r="Q51" s="40">
        <v>80</v>
      </c>
      <c r="R51" s="40">
        <v>121.27</v>
      </c>
      <c r="S51" s="40">
        <v>104</v>
      </c>
      <c r="T51" s="40">
        <v>103.7466</v>
      </c>
    </row>
    <row r="52" spans="1:22" x14ac:dyDescent="0.2">
      <c r="A52" t="s">
        <v>44</v>
      </c>
      <c r="B52">
        <v>1930</v>
      </c>
      <c r="C52">
        <v>16</v>
      </c>
      <c r="D52" s="40">
        <v>128</v>
      </c>
      <c r="E52" s="40">
        <v>144.5</v>
      </c>
      <c r="F52" s="40">
        <v>135.6</v>
      </c>
      <c r="G52" s="40">
        <v>135.38</v>
      </c>
      <c r="H52" s="40">
        <v>149.4</v>
      </c>
      <c r="I52" s="40">
        <v>178.45</v>
      </c>
      <c r="J52" s="40">
        <v>188.9</v>
      </c>
      <c r="K52" s="40">
        <v>228.5</v>
      </c>
      <c r="L52" s="40">
        <v>295.60000000000002</v>
      </c>
      <c r="M52" s="40">
        <v>180.52</v>
      </c>
      <c r="N52" s="40">
        <v>279.14999999999998</v>
      </c>
      <c r="O52" s="40">
        <v>127.16</v>
      </c>
      <c r="P52" s="40">
        <v>137.80000000000001</v>
      </c>
      <c r="Q52" s="40">
        <v>158</v>
      </c>
      <c r="R52" s="40">
        <v>236.39</v>
      </c>
      <c r="S52" s="40">
        <v>193.1</v>
      </c>
      <c r="T52" s="40">
        <v>201.50409999999999</v>
      </c>
    </row>
    <row r="53" spans="1:22" x14ac:dyDescent="0.2">
      <c r="A53" t="s">
        <v>44</v>
      </c>
      <c r="B53">
        <v>1931</v>
      </c>
      <c r="C53">
        <v>16</v>
      </c>
      <c r="D53" s="40">
        <v>199.4</v>
      </c>
      <c r="E53" s="40">
        <v>132.69999999999999</v>
      </c>
      <c r="F53" s="40">
        <v>136</v>
      </c>
      <c r="G53" s="40">
        <v>139.18</v>
      </c>
      <c r="H53" s="40">
        <v>151.6</v>
      </c>
      <c r="I53" s="40">
        <v>179.07</v>
      </c>
      <c r="J53" s="40">
        <v>158.5</v>
      </c>
      <c r="K53" s="40">
        <v>168.5</v>
      </c>
      <c r="L53" s="40">
        <v>283.7</v>
      </c>
      <c r="M53" s="40">
        <v>153.04</v>
      </c>
      <c r="N53" s="40">
        <v>183.89</v>
      </c>
      <c r="O53" s="40">
        <v>132.44</v>
      </c>
      <c r="P53" s="40">
        <v>124.8</v>
      </c>
      <c r="Q53" s="40">
        <v>113.6</v>
      </c>
      <c r="R53" s="40">
        <v>131.77000000000001</v>
      </c>
      <c r="S53" s="40">
        <v>130</v>
      </c>
      <c r="T53" s="40">
        <v>166.62650000000002</v>
      </c>
    </row>
    <row r="54" spans="1:22" x14ac:dyDescent="0.2">
      <c r="A54" t="s">
        <v>44</v>
      </c>
      <c r="B54">
        <v>1932</v>
      </c>
      <c r="C54">
        <v>16</v>
      </c>
      <c r="D54" s="40">
        <v>163.5</v>
      </c>
      <c r="E54" s="40">
        <v>195.1</v>
      </c>
      <c r="F54" s="40">
        <v>126.7</v>
      </c>
      <c r="G54" s="40">
        <v>163.52000000000001</v>
      </c>
      <c r="H54" s="40">
        <v>191.3</v>
      </c>
      <c r="I54" s="40">
        <v>212.69</v>
      </c>
      <c r="J54" s="40">
        <v>203.4</v>
      </c>
      <c r="K54" s="40">
        <v>227.6</v>
      </c>
      <c r="L54" s="40">
        <v>237.85</v>
      </c>
      <c r="M54" s="40">
        <v>185.19</v>
      </c>
      <c r="N54" s="40">
        <v>210.92</v>
      </c>
      <c r="O54" s="40">
        <v>156.52000000000001</v>
      </c>
      <c r="P54" s="40">
        <v>147.19999999999999</v>
      </c>
      <c r="Q54" s="40">
        <v>140.69999999999999</v>
      </c>
      <c r="R54" s="40">
        <v>182</v>
      </c>
      <c r="S54" s="40">
        <v>174.5</v>
      </c>
      <c r="T54" s="40">
        <v>191.3639</v>
      </c>
    </row>
    <row r="55" spans="1:22" x14ac:dyDescent="0.2">
      <c r="A55" t="s">
        <v>44</v>
      </c>
      <c r="B55">
        <v>1933</v>
      </c>
      <c r="C55">
        <v>16</v>
      </c>
      <c r="D55" s="40">
        <v>117.9</v>
      </c>
      <c r="E55" s="40">
        <v>95.7</v>
      </c>
      <c r="F55" s="40">
        <v>84.4</v>
      </c>
      <c r="G55" s="40">
        <v>125.69</v>
      </c>
      <c r="H55" s="40">
        <v>111.3</v>
      </c>
      <c r="I55" s="40">
        <v>143.87</v>
      </c>
      <c r="J55" s="40">
        <v>152.19999999999999</v>
      </c>
      <c r="K55" s="40">
        <v>182.9</v>
      </c>
      <c r="L55" s="40">
        <v>234.41</v>
      </c>
      <c r="M55" s="40">
        <v>127.66</v>
      </c>
      <c r="N55" s="40">
        <v>218.53</v>
      </c>
      <c r="O55" s="40">
        <v>106.62</v>
      </c>
      <c r="P55" s="40">
        <v>93.3</v>
      </c>
      <c r="Q55" s="40">
        <v>102.1</v>
      </c>
      <c r="R55" s="40">
        <v>139.76</v>
      </c>
      <c r="S55" s="40">
        <v>125.6</v>
      </c>
      <c r="T55" s="40">
        <v>152.6919</v>
      </c>
    </row>
    <row r="56" spans="1:22" x14ac:dyDescent="0.2">
      <c r="A56" t="s">
        <v>44</v>
      </c>
      <c r="B56">
        <v>1934</v>
      </c>
      <c r="C56">
        <v>16</v>
      </c>
      <c r="D56" s="40">
        <v>102</v>
      </c>
      <c r="E56" s="40">
        <v>115.4</v>
      </c>
      <c r="F56" s="40">
        <v>104.8</v>
      </c>
      <c r="G56" s="40">
        <v>125.99</v>
      </c>
      <c r="H56" s="40">
        <v>118.4</v>
      </c>
      <c r="I56" s="40">
        <v>147.81</v>
      </c>
      <c r="J56" s="40">
        <v>116</v>
      </c>
      <c r="K56" s="40">
        <v>151.4</v>
      </c>
      <c r="L56" s="40">
        <v>114.3</v>
      </c>
      <c r="M56" s="40">
        <v>109.04</v>
      </c>
      <c r="N56" s="40">
        <v>110.31</v>
      </c>
      <c r="O56" s="40">
        <v>92.78</v>
      </c>
      <c r="P56" s="40">
        <v>90.6</v>
      </c>
      <c r="Q56" s="40">
        <v>63.8</v>
      </c>
      <c r="R56" s="40">
        <v>94.51</v>
      </c>
      <c r="S56" s="40">
        <v>86.6</v>
      </c>
      <c r="T56" s="40">
        <v>109.28880000000001</v>
      </c>
    </row>
    <row r="57" spans="1:22" x14ac:dyDescent="0.2">
      <c r="A57" t="s">
        <v>44</v>
      </c>
      <c r="B57">
        <v>1935</v>
      </c>
      <c r="C57">
        <v>16</v>
      </c>
      <c r="D57" s="40">
        <v>139</v>
      </c>
      <c r="E57" s="40">
        <v>149.6</v>
      </c>
      <c r="F57" s="40">
        <v>146.19999999999999</v>
      </c>
      <c r="G57" s="40">
        <v>156.46</v>
      </c>
      <c r="H57" s="40">
        <v>156.69999999999999</v>
      </c>
      <c r="I57" s="40">
        <v>197.16</v>
      </c>
      <c r="J57" s="40">
        <v>198.4</v>
      </c>
      <c r="K57" s="40">
        <v>193.3</v>
      </c>
      <c r="L57" s="40">
        <v>268.99</v>
      </c>
      <c r="M57" s="40">
        <v>188.69</v>
      </c>
      <c r="N57" s="40">
        <v>264.37</v>
      </c>
      <c r="O57" s="40">
        <v>123.94</v>
      </c>
      <c r="P57" s="40">
        <v>131.4</v>
      </c>
      <c r="Q57" s="40">
        <v>130.4</v>
      </c>
      <c r="R57" s="40">
        <v>198.15</v>
      </c>
      <c r="S57" s="40">
        <v>186</v>
      </c>
      <c r="T57" s="40">
        <v>195.66130000000001</v>
      </c>
    </row>
    <row r="58" spans="1:22" x14ac:dyDescent="0.2">
      <c r="A58" t="s">
        <v>44</v>
      </c>
      <c r="B58">
        <v>1936</v>
      </c>
      <c r="C58">
        <v>16</v>
      </c>
      <c r="D58" s="40">
        <v>142.69999999999999</v>
      </c>
      <c r="E58" s="40">
        <v>173.7</v>
      </c>
      <c r="F58" s="40">
        <v>101.5</v>
      </c>
      <c r="G58" s="40">
        <v>162.33000000000001</v>
      </c>
      <c r="H58" s="40">
        <v>164.1</v>
      </c>
      <c r="I58" s="40">
        <v>189.94</v>
      </c>
      <c r="J58" s="40">
        <v>169.9</v>
      </c>
      <c r="K58" s="40">
        <v>186.8</v>
      </c>
      <c r="L58" s="40">
        <v>184</v>
      </c>
      <c r="M58" s="40">
        <v>146.81</v>
      </c>
      <c r="N58" s="40">
        <v>194.45</v>
      </c>
      <c r="O58" s="40">
        <v>146.27000000000001</v>
      </c>
      <c r="P58" s="40">
        <v>108.4</v>
      </c>
      <c r="Q58" s="40">
        <v>127.1</v>
      </c>
      <c r="R58" s="40">
        <v>171.19</v>
      </c>
      <c r="S58" s="40">
        <v>171</v>
      </c>
      <c r="T58" s="40">
        <v>166.76830000000001</v>
      </c>
    </row>
    <row r="59" spans="1:22" x14ac:dyDescent="0.2">
      <c r="A59" t="s">
        <v>44</v>
      </c>
      <c r="B59">
        <v>1937</v>
      </c>
      <c r="C59">
        <v>16</v>
      </c>
      <c r="D59" s="40">
        <v>229.6</v>
      </c>
      <c r="E59" s="40">
        <v>171.3</v>
      </c>
      <c r="F59" s="40">
        <v>166.5</v>
      </c>
      <c r="G59" s="40">
        <v>228.06</v>
      </c>
      <c r="H59" s="40">
        <v>189.1</v>
      </c>
      <c r="I59" s="40">
        <v>211.37</v>
      </c>
      <c r="J59" s="40">
        <v>216.5</v>
      </c>
      <c r="K59" s="40">
        <v>286.8</v>
      </c>
      <c r="L59" s="40">
        <v>258.45999999999998</v>
      </c>
      <c r="M59" s="40">
        <v>172.15</v>
      </c>
      <c r="N59" s="40">
        <v>216.4</v>
      </c>
      <c r="O59" s="40">
        <v>201.93</v>
      </c>
      <c r="P59" s="40">
        <v>171.9</v>
      </c>
      <c r="Q59" s="40">
        <v>192</v>
      </c>
      <c r="R59" s="40">
        <v>195.1</v>
      </c>
      <c r="S59" s="40">
        <v>187.4</v>
      </c>
      <c r="T59" s="40">
        <v>206.72239999999999</v>
      </c>
    </row>
    <row r="60" spans="1:22" x14ac:dyDescent="0.2">
      <c r="A60" t="s">
        <v>44</v>
      </c>
      <c r="B60">
        <v>1938</v>
      </c>
      <c r="C60">
        <v>16</v>
      </c>
      <c r="D60" s="40">
        <v>125.4</v>
      </c>
      <c r="E60" s="40">
        <v>114.5</v>
      </c>
      <c r="F60" s="40">
        <v>111.2</v>
      </c>
      <c r="G60" s="40">
        <v>102.62</v>
      </c>
      <c r="H60" s="40">
        <v>109.2</v>
      </c>
      <c r="I60" s="40">
        <v>129.13</v>
      </c>
      <c r="J60" s="40">
        <v>109.7</v>
      </c>
      <c r="K60" s="40">
        <v>100.7</v>
      </c>
      <c r="L60" s="40">
        <v>146.72999999999999</v>
      </c>
      <c r="M60" s="40">
        <v>137.37</v>
      </c>
      <c r="N60" s="40">
        <v>181.18</v>
      </c>
      <c r="O60" s="40">
        <v>111.72</v>
      </c>
      <c r="P60" s="40">
        <v>107</v>
      </c>
      <c r="Q60" s="40">
        <v>106.9</v>
      </c>
      <c r="R60" s="40">
        <v>155.97999999999999</v>
      </c>
      <c r="S60" s="40">
        <v>148.4</v>
      </c>
      <c r="T60" s="40">
        <v>134.81829999999999</v>
      </c>
    </row>
    <row r="61" spans="1:22" x14ac:dyDescent="0.2">
      <c r="A61" t="s">
        <v>44</v>
      </c>
      <c r="B61">
        <v>1939</v>
      </c>
      <c r="C61">
        <v>16</v>
      </c>
      <c r="D61" s="40">
        <v>182.5</v>
      </c>
      <c r="E61" s="40">
        <v>182.4</v>
      </c>
      <c r="F61" s="40">
        <v>163.4</v>
      </c>
      <c r="G61" s="40">
        <v>145.24</v>
      </c>
      <c r="H61" s="40">
        <v>175.1</v>
      </c>
      <c r="I61" s="40">
        <v>186.22</v>
      </c>
      <c r="J61" s="40">
        <v>188.3</v>
      </c>
      <c r="K61" s="40">
        <v>198.8</v>
      </c>
      <c r="L61" s="40">
        <v>338.72</v>
      </c>
      <c r="M61" s="40">
        <v>195.31</v>
      </c>
      <c r="N61" s="40">
        <v>254.47</v>
      </c>
      <c r="O61" s="40">
        <v>160.53</v>
      </c>
      <c r="P61" s="40">
        <v>169.3</v>
      </c>
      <c r="Q61" s="40">
        <v>175</v>
      </c>
      <c r="R61" s="40">
        <v>191.73</v>
      </c>
      <c r="S61" s="40">
        <v>200.2</v>
      </c>
      <c r="T61" s="40">
        <v>210.17489999999998</v>
      </c>
    </row>
    <row r="62" spans="1:22" x14ac:dyDescent="0.2">
      <c r="A62" t="s">
        <v>44</v>
      </c>
      <c r="B62">
        <v>1940</v>
      </c>
      <c r="C62">
        <v>16</v>
      </c>
      <c r="D62" s="40">
        <v>200.7</v>
      </c>
      <c r="E62" s="40">
        <v>161.4</v>
      </c>
      <c r="F62" s="40">
        <v>121.4</v>
      </c>
      <c r="G62" s="40">
        <v>165.38</v>
      </c>
      <c r="H62" s="40">
        <v>181.8</v>
      </c>
      <c r="I62" s="40">
        <v>212.53</v>
      </c>
      <c r="J62" s="40">
        <v>203.6</v>
      </c>
      <c r="K62" s="40">
        <v>216.2</v>
      </c>
      <c r="L62" s="40">
        <v>245.48</v>
      </c>
      <c r="M62" s="40">
        <v>177.5</v>
      </c>
      <c r="N62" s="40">
        <v>268.22000000000003</v>
      </c>
      <c r="O62" s="40">
        <v>151.19999999999999</v>
      </c>
      <c r="P62" s="40">
        <v>132.80000000000001</v>
      </c>
      <c r="Q62" s="40">
        <v>137</v>
      </c>
      <c r="R62" s="40">
        <v>188.47</v>
      </c>
      <c r="S62" s="40">
        <v>157.80000000000001</v>
      </c>
      <c r="T62" s="40">
        <v>199.67520000000002</v>
      </c>
    </row>
    <row r="63" spans="1:22" x14ac:dyDescent="0.2">
      <c r="A63" t="s">
        <v>44</v>
      </c>
      <c r="B63">
        <v>1941</v>
      </c>
      <c r="C63">
        <v>16</v>
      </c>
      <c r="D63" s="40">
        <v>133.6</v>
      </c>
      <c r="E63" s="40">
        <v>99</v>
      </c>
      <c r="F63" s="40">
        <v>125.9</v>
      </c>
      <c r="G63" s="40">
        <v>106.24</v>
      </c>
      <c r="H63" s="40">
        <v>128.30000000000001</v>
      </c>
      <c r="I63" s="40">
        <v>164.12</v>
      </c>
      <c r="J63" s="40">
        <v>172.2</v>
      </c>
      <c r="K63" s="40">
        <v>201.7</v>
      </c>
      <c r="L63" s="40">
        <v>254.63</v>
      </c>
      <c r="M63" s="40">
        <v>172.49</v>
      </c>
      <c r="N63" s="40">
        <v>241.31</v>
      </c>
      <c r="O63" s="40">
        <v>106.5</v>
      </c>
      <c r="P63" s="40">
        <v>137.19999999999999</v>
      </c>
      <c r="Q63" s="40">
        <v>157.6</v>
      </c>
      <c r="R63" s="40">
        <v>304.95999999999998</v>
      </c>
      <c r="S63" s="40">
        <v>225.4</v>
      </c>
      <c r="T63" s="40">
        <v>186.1413</v>
      </c>
      <c r="U63" s="39"/>
      <c r="V63" s="39"/>
    </row>
    <row r="64" spans="1:22" x14ac:dyDescent="0.2">
      <c r="A64" t="s">
        <v>44</v>
      </c>
      <c r="B64">
        <v>1942</v>
      </c>
      <c r="C64">
        <v>16</v>
      </c>
      <c r="D64" s="40">
        <v>104.4</v>
      </c>
      <c r="E64" s="40">
        <v>107.5</v>
      </c>
      <c r="F64" s="40">
        <v>77.2</v>
      </c>
      <c r="G64" s="40">
        <v>104.13</v>
      </c>
      <c r="H64" s="40">
        <v>112.6</v>
      </c>
      <c r="I64" s="40">
        <v>139.81</v>
      </c>
      <c r="J64" s="40">
        <v>160.9</v>
      </c>
      <c r="K64" s="40">
        <v>165.7</v>
      </c>
      <c r="L64" s="40">
        <v>222.44</v>
      </c>
      <c r="M64" s="40">
        <v>145.38999999999999</v>
      </c>
      <c r="N64" s="40">
        <v>180.48</v>
      </c>
      <c r="O64" s="40">
        <v>99.83</v>
      </c>
      <c r="P64" s="40">
        <v>78.5</v>
      </c>
      <c r="Q64" s="40">
        <v>83.6</v>
      </c>
      <c r="R64" s="40">
        <v>104.26</v>
      </c>
      <c r="S64" s="40">
        <v>129.19999999999999</v>
      </c>
      <c r="T64" s="40">
        <v>139.4786</v>
      </c>
      <c r="U64" s="39"/>
      <c r="V64" s="39"/>
    </row>
    <row r="65" spans="1:22" x14ac:dyDescent="0.2">
      <c r="A65" t="s">
        <v>44</v>
      </c>
      <c r="B65">
        <v>1943</v>
      </c>
      <c r="C65">
        <v>16</v>
      </c>
      <c r="D65" s="40">
        <v>100.1</v>
      </c>
      <c r="E65" s="40">
        <v>88.3</v>
      </c>
      <c r="F65" s="40">
        <v>65.400000000000006</v>
      </c>
      <c r="G65" s="40">
        <v>99.79</v>
      </c>
      <c r="H65" s="40">
        <v>113.4</v>
      </c>
      <c r="I65" s="40">
        <v>160.06</v>
      </c>
      <c r="J65" s="40">
        <v>163.5</v>
      </c>
      <c r="K65" s="40">
        <v>196.7</v>
      </c>
      <c r="L65" s="40">
        <v>171.87</v>
      </c>
      <c r="M65" s="40">
        <v>137.4</v>
      </c>
      <c r="N65" s="40">
        <v>165.73</v>
      </c>
      <c r="O65" s="40">
        <v>72.25</v>
      </c>
      <c r="P65" s="40">
        <v>70.5</v>
      </c>
      <c r="Q65" s="40">
        <v>85.7</v>
      </c>
      <c r="R65" s="40">
        <v>103.47</v>
      </c>
      <c r="S65" s="40">
        <v>107.5</v>
      </c>
      <c r="T65" s="40">
        <v>129.83019999999999</v>
      </c>
      <c r="U65" s="39"/>
      <c r="V65" s="39"/>
    </row>
    <row r="66" spans="1:22" x14ac:dyDescent="0.2">
      <c r="A66" t="s">
        <v>44</v>
      </c>
      <c r="B66">
        <v>1944</v>
      </c>
      <c r="C66">
        <v>16</v>
      </c>
      <c r="D66" s="40">
        <v>139.4</v>
      </c>
      <c r="E66" s="40">
        <v>121.8</v>
      </c>
      <c r="F66" s="40">
        <v>112</v>
      </c>
      <c r="G66" s="40">
        <v>126.36</v>
      </c>
      <c r="H66" s="40">
        <v>143.19999999999999</v>
      </c>
      <c r="I66" s="40">
        <v>142.25</v>
      </c>
      <c r="J66" s="40">
        <v>78.400000000000006</v>
      </c>
      <c r="K66" s="40">
        <v>75</v>
      </c>
      <c r="L66" s="40">
        <v>135.44</v>
      </c>
      <c r="M66" s="40">
        <v>98.01</v>
      </c>
      <c r="N66" s="40">
        <v>202.5</v>
      </c>
      <c r="O66" s="40">
        <v>144.76</v>
      </c>
      <c r="P66" s="40">
        <v>124</v>
      </c>
      <c r="Q66" s="40">
        <v>116.5</v>
      </c>
      <c r="R66" s="40">
        <v>192.17</v>
      </c>
      <c r="S66" s="40">
        <v>151</v>
      </c>
      <c r="T66" s="40">
        <v>146.62479999999999</v>
      </c>
      <c r="U66" s="39"/>
      <c r="V66" s="39"/>
    </row>
    <row r="67" spans="1:22" x14ac:dyDescent="0.2">
      <c r="A67" t="s">
        <v>44</v>
      </c>
      <c r="B67">
        <v>1945</v>
      </c>
      <c r="C67">
        <v>16</v>
      </c>
      <c r="D67" s="40">
        <v>145.9</v>
      </c>
      <c r="E67" s="40">
        <v>162.1</v>
      </c>
      <c r="F67" s="40">
        <v>107.3</v>
      </c>
      <c r="G67" s="40">
        <v>159.58000000000001</v>
      </c>
      <c r="H67" s="40">
        <v>158.1</v>
      </c>
      <c r="I67" s="40">
        <v>200.76</v>
      </c>
      <c r="J67" s="40">
        <v>171.8</v>
      </c>
      <c r="K67" s="40">
        <v>165.5</v>
      </c>
      <c r="L67" s="40">
        <v>186.14</v>
      </c>
      <c r="M67" s="40">
        <v>156.84</v>
      </c>
      <c r="N67" s="40">
        <v>206.61</v>
      </c>
      <c r="O67" s="40">
        <v>123.15</v>
      </c>
      <c r="P67" s="40">
        <v>118.6</v>
      </c>
      <c r="Q67" s="40">
        <v>109.3</v>
      </c>
      <c r="R67" s="40">
        <v>162.6</v>
      </c>
      <c r="S67" s="40">
        <v>156.5</v>
      </c>
      <c r="T67" s="40">
        <v>167.3057</v>
      </c>
    </row>
    <row r="68" spans="1:22" x14ac:dyDescent="0.2">
      <c r="A68" t="s">
        <v>44</v>
      </c>
      <c r="B68">
        <v>1946</v>
      </c>
      <c r="C68">
        <v>16</v>
      </c>
      <c r="D68" s="40">
        <v>131.4</v>
      </c>
      <c r="E68" s="40">
        <v>144.1</v>
      </c>
      <c r="F68" s="40">
        <v>98.5</v>
      </c>
      <c r="G68" s="40">
        <v>134.80000000000001</v>
      </c>
      <c r="H68" s="40">
        <v>125.3</v>
      </c>
      <c r="I68" s="40">
        <v>125.01</v>
      </c>
      <c r="J68" s="40">
        <v>164</v>
      </c>
      <c r="K68" s="40">
        <v>173.4</v>
      </c>
      <c r="L68" s="40">
        <v>154.32</v>
      </c>
      <c r="M68" s="40">
        <v>157.71</v>
      </c>
      <c r="N68" s="40">
        <v>124.11</v>
      </c>
      <c r="O68" s="40">
        <v>106.74</v>
      </c>
      <c r="P68" s="40">
        <v>104.7</v>
      </c>
      <c r="Q68" s="40">
        <v>89.4</v>
      </c>
      <c r="R68" s="40">
        <v>108.82</v>
      </c>
      <c r="S68" s="40">
        <v>125.3</v>
      </c>
      <c r="T68" s="40">
        <v>127.01300000000001</v>
      </c>
    </row>
    <row r="69" spans="1:22" x14ac:dyDescent="0.2">
      <c r="A69" t="s">
        <v>44</v>
      </c>
      <c r="B69">
        <v>1947</v>
      </c>
      <c r="C69">
        <v>16</v>
      </c>
      <c r="D69" s="40">
        <v>193.6</v>
      </c>
      <c r="E69" s="40">
        <v>142.4</v>
      </c>
      <c r="F69" s="40">
        <v>119.9</v>
      </c>
      <c r="G69" s="40">
        <v>180.18</v>
      </c>
      <c r="H69" s="40">
        <v>152.19999999999999</v>
      </c>
      <c r="I69" s="40">
        <v>211.96</v>
      </c>
      <c r="J69" s="40">
        <v>204.4</v>
      </c>
      <c r="K69" s="40">
        <v>224.2</v>
      </c>
      <c r="L69" s="40">
        <v>230.93</v>
      </c>
      <c r="M69" s="40">
        <v>197.3</v>
      </c>
      <c r="N69" s="40">
        <v>180.64</v>
      </c>
      <c r="O69" s="40">
        <v>152.02000000000001</v>
      </c>
      <c r="P69" s="40">
        <v>117.6</v>
      </c>
      <c r="Q69" s="40">
        <v>101.4</v>
      </c>
      <c r="R69" s="40">
        <v>135.6</v>
      </c>
      <c r="S69" s="40">
        <v>161.6</v>
      </c>
      <c r="T69" s="40">
        <v>172.66059999999999</v>
      </c>
    </row>
    <row r="70" spans="1:22" x14ac:dyDescent="0.2">
      <c r="A70" t="s">
        <v>44</v>
      </c>
      <c r="B70">
        <v>1948</v>
      </c>
      <c r="C70">
        <v>16</v>
      </c>
      <c r="D70" s="40">
        <v>120.5</v>
      </c>
      <c r="E70" s="40">
        <v>100</v>
      </c>
      <c r="F70" s="40">
        <v>76.2</v>
      </c>
      <c r="G70" s="40">
        <v>104.39</v>
      </c>
      <c r="H70" s="40">
        <v>127.3</v>
      </c>
      <c r="I70" s="40">
        <v>164.11</v>
      </c>
      <c r="J70" s="40">
        <v>151.69999999999999</v>
      </c>
      <c r="K70" s="40">
        <v>176.5</v>
      </c>
      <c r="L70" s="40">
        <v>143.27000000000001</v>
      </c>
      <c r="M70" s="40">
        <v>145.36000000000001</v>
      </c>
      <c r="N70" s="40">
        <v>147.99</v>
      </c>
      <c r="O70" s="40">
        <v>104.82</v>
      </c>
      <c r="P70" s="40">
        <v>84.3</v>
      </c>
      <c r="Q70" s="40">
        <v>78.900000000000006</v>
      </c>
      <c r="R70" s="40">
        <v>122.75</v>
      </c>
      <c r="S70" s="40">
        <v>108.7</v>
      </c>
      <c r="T70" s="40">
        <v>129.4331</v>
      </c>
    </row>
    <row r="71" spans="1:22" x14ac:dyDescent="0.2">
      <c r="A71" t="s">
        <v>44</v>
      </c>
      <c r="B71">
        <v>1949</v>
      </c>
      <c r="C71">
        <v>16</v>
      </c>
      <c r="D71" s="40">
        <v>211.3</v>
      </c>
      <c r="E71" s="40">
        <v>246.7</v>
      </c>
      <c r="F71" s="40">
        <v>140.1</v>
      </c>
      <c r="G71" s="40">
        <v>211.6</v>
      </c>
      <c r="H71" s="40">
        <v>204.7</v>
      </c>
      <c r="I71" s="40">
        <v>194.46</v>
      </c>
      <c r="J71" s="40">
        <v>173.4</v>
      </c>
      <c r="K71" s="40">
        <v>150.1</v>
      </c>
      <c r="L71" s="40">
        <v>231.84</v>
      </c>
      <c r="M71" s="40">
        <v>171.45</v>
      </c>
      <c r="N71" s="40">
        <v>256.02</v>
      </c>
      <c r="O71" s="40">
        <v>167.71</v>
      </c>
      <c r="P71" s="40">
        <v>159.6</v>
      </c>
      <c r="Q71" s="40">
        <v>134.4</v>
      </c>
      <c r="R71" s="40">
        <v>226.07</v>
      </c>
      <c r="S71" s="40">
        <v>187.9</v>
      </c>
      <c r="T71" s="40">
        <v>203.12</v>
      </c>
    </row>
    <row r="72" spans="1:22" x14ac:dyDescent="0.2">
      <c r="A72" t="s">
        <v>44</v>
      </c>
      <c r="B72">
        <v>1950</v>
      </c>
      <c r="C72">
        <v>16</v>
      </c>
      <c r="D72" s="40">
        <v>199</v>
      </c>
      <c r="E72" s="40">
        <v>203.3</v>
      </c>
      <c r="F72" s="40">
        <v>170.3</v>
      </c>
      <c r="G72" s="40">
        <v>162.13999999999999</v>
      </c>
      <c r="H72" s="40">
        <v>188.2</v>
      </c>
      <c r="I72" s="40">
        <v>194.1</v>
      </c>
      <c r="J72" s="40">
        <v>188.3</v>
      </c>
      <c r="K72" s="40">
        <v>199</v>
      </c>
      <c r="L72" s="40">
        <v>192.02</v>
      </c>
      <c r="M72" s="40">
        <v>182.97</v>
      </c>
      <c r="N72" s="40">
        <v>161.04</v>
      </c>
      <c r="O72" s="40">
        <v>148.05000000000001</v>
      </c>
      <c r="P72" s="40">
        <v>156.80000000000001</v>
      </c>
      <c r="Q72" s="40">
        <v>186.7</v>
      </c>
      <c r="R72" s="40">
        <v>179.22</v>
      </c>
      <c r="S72" s="40">
        <v>198</v>
      </c>
      <c r="T72" s="40">
        <v>177.2158</v>
      </c>
    </row>
    <row r="73" spans="1:22" x14ac:dyDescent="0.2">
      <c r="A73" t="s">
        <v>44</v>
      </c>
      <c r="B73">
        <v>1951</v>
      </c>
      <c r="C73">
        <v>16</v>
      </c>
      <c r="D73" s="40">
        <v>213.7</v>
      </c>
      <c r="E73" s="40">
        <v>227</v>
      </c>
      <c r="F73" s="40">
        <v>141.80000000000001</v>
      </c>
      <c r="G73" s="40">
        <v>231.07</v>
      </c>
      <c r="H73" s="40">
        <v>208.1</v>
      </c>
      <c r="I73" s="40">
        <v>238.77</v>
      </c>
      <c r="J73" s="40">
        <v>204</v>
      </c>
      <c r="K73" s="40">
        <v>227</v>
      </c>
      <c r="L73" s="40">
        <v>179.71</v>
      </c>
      <c r="M73" s="40">
        <v>168.06</v>
      </c>
      <c r="N73" s="40">
        <v>158.78</v>
      </c>
      <c r="O73" s="40">
        <v>171.2</v>
      </c>
      <c r="P73" s="40">
        <v>141.5</v>
      </c>
      <c r="Q73" s="40">
        <v>124.8</v>
      </c>
      <c r="R73" s="40">
        <v>133.47999999999999</v>
      </c>
      <c r="S73" s="40">
        <v>130.19999999999999</v>
      </c>
      <c r="T73" s="40">
        <v>176.8802</v>
      </c>
    </row>
    <row r="74" spans="1:22" x14ac:dyDescent="0.2">
      <c r="A74" t="s">
        <v>44</v>
      </c>
      <c r="B74">
        <v>1952</v>
      </c>
      <c r="C74">
        <v>16</v>
      </c>
      <c r="D74" s="40">
        <v>94.4</v>
      </c>
      <c r="E74" s="40">
        <v>130.80000000000001</v>
      </c>
      <c r="F74" s="40">
        <v>87</v>
      </c>
      <c r="G74" s="40">
        <v>115.79</v>
      </c>
      <c r="H74" s="40">
        <v>132.9</v>
      </c>
      <c r="I74" s="40">
        <v>121.59</v>
      </c>
      <c r="J74" s="40">
        <v>143.30000000000001</v>
      </c>
      <c r="K74" s="40">
        <v>163.80000000000001</v>
      </c>
      <c r="L74" s="40">
        <v>238.39</v>
      </c>
      <c r="M74" s="40">
        <v>149.66</v>
      </c>
      <c r="N74" s="40">
        <v>234.96</v>
      </c>
      <c r="O74" s="40">
        <v>108.06</v>
      </c>
      <c r="P74" s="40">
        <v>94.6</v>
      </c>
      <c r="Q74" s="40">
        <v>130.30000000000001</v>
      </c>
      <c r="R74" s="40">
        <v>165.89</v>
      </c>
      <c r="S74" s="40">
        <v>192.2</v>
      </c>
      <c r="T74" s="40">
        <v>163.2157</v>
      </c>
    </row>
    <row r="75" spans="1:22" x14ac:dyDescent="0.2">
      <c r="A75" t="s">
        <v>44</v>
      </c>
      <c r="B75">
        <v>1953</v>
      </c>
      <c r="C75">
        <v>16</v>
      </c>
      <c r="D75" s="40">
        <v>118</v>
      </c>
      <c r="E75" s="40">
        <v>145</v>
      </c>
      <c r="F75" s="40">
        <v>58.4</v>
      </c>
      <c r="G75" s="40">
        <v>160.66</v>
      </c>
      <c r="H75" s="40">
        <v>128.9</v>
      </c>
      <c r="I75" s="40">
        <v>123.89</v>
      </c>
      <c r="J75" s="40">
        <v>92.3</v>
      </c>
      <c r="K75" s="40">
        <v>77.8</v>
      </c>
      <c r="L75" s="40">
        <v>140.41</v>
      </c>
      <c r="M75" s="40">
        <v>101.16</v>
      </c>
      <c r="N75" s="40">
        <v>142.88999999999999</v>
      </c>
      <c r="O75" s="40">
        <v>103.89</v>
      </c>
      <c r="P75" s="40">
        <v>76.2</v>
      </c>
      <c r="Q75" s="40">
        <v>82.8</v>
      </c>
      <c r="R75" s="40">
        <v>118.59</v>
      </c>
      <c r="S75" s="40">
        <v>88</v>
      </c>
      <c r="T75" s="40">
        <v>118.6951</v>
      </c>
    </row>
    <row r="76" spans="1:22" x14ac:dyDescent="0.2">
      <c r="A76" t="s">
        <v>44</v>
      </c>
      <c r="B76">
        <v>1954</v>
      </c>
      <c r="C76">
        <v>16</v>
      </c>
      <c r="D76" s="40">
        <v>132.19999999999999</v>
      </c>
      <c r="E76" s="40">
        <v>119.7</v>
      </c>
      <c r="F76" s="40">
        <v>90.5</v>
      </c>
      <c r="G76" s="40">
        <v>112.34</v>
      </c>
      <c r="H76" s="40">
        <v>118.8</v>
      </c>
      <c r="I76" s="40">
        <v>142.65</v>
      </c>
      <c r="J76" s="40">
        <v>127.9</v>
      </c>
      <c r="K76" s="40">
        <v>116.7</v>
      </c>
      <c r="L76" s="40">
        <v>160.16</v>
      </c>
      <c r="M76" s="40">
        <v>116.92</v>
      </c>
      <c r="N76" s="40">
        <v>191.24</v>
      </c>
      <c r="O76" s="40">
        <v>87.88</v>
      </c>
      <c r="P76" s="40">
        <v>98.7</v>
      </c>
      <c r="Q76" s="40">
        <v>96.5</v>
      </c>
      <c r="R76" s="40">
        <v>156.41</v>
      </c>
      <c r="S76" s="40">
        <v>120.8</v>
      </c>
      <c r="T76" s="40">
        <v>136.98820000000001</v>
      </c>
    </row>
    <row r="77" spans="1:22" x14ac:dyDescent="0.2">
      <c r="A77" t="s">
        <v>44</v>
      </c>
      <c r="B77">
        <v>1955</v>
      </c>
      <c r="C77">
        <v>16</v>
      </c>
      <c r="D77" s="40">
        <v>147.4</v>
      </c>
      <c r="E77" s="40">
        <v>150.19999999999999</v>
      </c>
      <c r="F77" s="40">
        <v>104.5</v>
      </c>
      <c r="G77" s="40">
        <v>153.68</v>
      </c>
      <c r="H77" s="40">
        <v>155.6</v>
      </c>
      <c r="I77" s="40">
        <v>175.67</v>
      </c>
      <c r="J77" s="40">
        <v>128.19999999999999</v>
      </c>
      <c r="K77" s="40">
        <v>156</v>
      </c>
      <c r="L77" s="40">
        <v>176.59</v>
      </c>
      <c r="M77" s="40">
        <v>143.53</v>
      </c>
      <c r="N77" s="40">
        <v>191.3</v>
      </c>
      <c r="O77" s="40">
        <v>124.38</v>
      </c>
      <c r="P77" s="40">
        <v>114.2</v>
      </c>
      <c r="Q77" s="40">
        <v>112.3</v>
      </c>
      <c r="R77" s="40">
        <v>157.5</v>
      </c>
      <c r="S77" s="40">
        <v>135.6</v>
      </c>
      <c r="T77" s="40">
        <v>155.74950000000001</v>
      </c>
    </row>
    <row r="78" spans="1:22" x14ac:dyDescent="0.2">
      <c r="A78" t="s">
        <v>44</v>
      </c>
      <c r="B78">
        <v>1956</v>
      </c>
      <c r="C78">
        <v>16</v>
      </c>
      <c r="D78" s="40">
        <v>102.5</v>
      </c>
      <c r="E78" s="40">
        <v>114.3</v>
      </c>
      <c r="F78" s="40">
        <v>153.5</v>
      </c>
      <c r="G78" s="40">
        <v>85.4</v>
      </c>
      <c r="H78" s="40">
        <v>119.5</v>
      </c>
      <c r="I78" s="40">
        <v>163.81</v>
      </c>
      <c r="J78" s="40">
        <v>176.6</v>
      </c>
      <c r="K78" s="40">
        <v>221.1</v>
      </c>
      <c r="L78" s="40">
        <v>230.62</v>
      </c>
      <c r="M78" s="40">
        <v>153.16</v>
      </c>
      <c r="N78" s="40">
        <v>197.07</v>
      </c>
      <c r="O78" s="40">
        <v>113.36</v>
      </c>
      <c r="P78" s="40">
        <v>144.69999999999999</v>
      </c>
      <c r="Q78" s="40">
        <v>145.5</v>
      </c>
      <c r="R78" s="40">
        <v>190.87</v>
      </c>
      <c r="S78" s="40">
        <v>168.9</v>
      </c>
      <c r="T78" s="40">
        <v>164.21549999999999</v>
      </c>
    </row>
    <row r="79" spans="1:22" x14ac:dyDescent="0.2">
      <c r="A79" t="s">
        <v>44</v>
      </c>
      <c r="B79">
        <v>1957</v>
      </c>
      <c r="C79">
        <v>16</v>
      </c>
      <c r="D79" s="40">
        <v>121</v>
      </c>
      <c r="E79" s="40">
        <v>131.30000000000001</v>
      </c>
      <c r="F79" s="40">
        <v>87.6</v>
      </c>
      <c r="G79" s="40">
        <v>108.57</v>
      </c>
      <c r="H79" s="40">
        <v>135.30000000000001</v>
      </c>
      <c r="I79" s="40">
        <v>156.69999999999999</v>
      </c>
      <c r="J79" s="40">
        <v>127.3</v>
      </c>
      <c r="K79" s="40">
        <v>139</v>
      </c>
      <c r="L79" s="40">
        <v>137.6</v>
      </c>
      <c r="M79" s="40">
        <v>138.46</v>
      </c>
      <c r="N79" s="40">
        <v>168.35</v>
      </c>
      <c r="O79" s="40">
        <v>110.62</v>
      </c>
      <c r="P79" s="40">
        <v>101.1</v>
      </c>
      <c r="Q79" s="40">
        <v>115.7</v>
      </c>
      <c r="R79" s="40">
        <v>156.35</v>
      </c>
      <c r="S79" s="40">
        <v>129.69999999999999</v>
      </c>
      <c r="T79" s="40">
        <v>138.04859999999999</v>
      </c>
    </row>
    <row r="80" spans="1:22" x14ac:dyDescent="0.2">
      <c r="A80" t="s">
        <v>44</v>
      </c>
      <c r="B80">
        <v>1958</v>
      </c>
      <c r="C80">
        <v>16</v>
      </c>
      <c r="D80" s="40">
        <v>163.80000000000001</v>
      </c>
      <c r="E80" s="40">
        <v>148.80000000000001</v>
      </c>
      <c r="F80" s="40">
        <v>131.1</v>
      </c>
      <c r="G80" s="40">
        <v>145.19999999999999</v>
      </c>
      <c r="H80" s="40">
        <v>157</v>
      </c>
      <c r="I80" s="40">
        <v>206.43</v>
      </c>
      <c r="J80" s="40">
        <v>201.1</v>
      </c>
      <c r="K80" s="40">
        <v>271.60000000000002</v>
      </c>
      <c r="L80" s="40">
        <v>198.01</v>
      </c>
      <c r="M80" s="40">
        <v>197.32</v>
      </c>
      <c r="N80" s="40">
        <v>186.16</v>
      </c>
      <c r="O80" s="40">
        <v>156.75</v>
      </c>
      <c r="P80" s="40">
        <v>129.9</v>
      </c>
      <c r="Q80" s="40">
        <v>142.19999999999999</v>
      </c>
      <c r="R80" s="40">
        <v>174.37</v>
      </c>
      <c r="S80" s="40">
        <v>180.8</v>
      </c>
      <c r="T80" s="40">
        <v>175.78899999999999</v>
      </c>
    </row>
    <row r="81" spans="1:22" x14ac:dyDescent="0.2">
      <c r="A81" t="s">
        <v>44</v>
      </c>
      <c r="B81">
        <v>1959</v>
      </c>
      <c r="C81">
        <v>16</v>
      </c>
      <c r="D81" s="40">
        <v>87.1</v>
      </c>
      <c r="E81" s="40">
        <v>90.4</v>
      </c>
      <c r="F81" s="40">
        <v>109.8</v>
      </c>
      <c r="G81" s="40">
        <v>92.35</v>
      </c>
      <c r="H81" s="40">
        <v>84</v>
      </c>
      <c r="I81" s="40">
        <v>117.95</v>
      </c>
      <c r="J81" s="40">
        <v>147.69999999999999</v>
      </c>
      <c r="K81" s="40">
        <v>187.4</v>
      </c>
      <c r="L81" s="40">
        <v>188.98</v>
      </c>
      <c r="M81" s="40">
        <v>120.68</v>
      </c>
      <c r="N81" s="40">
        <v>184.47</v>
      </c>
      <c r="O81" s="40">
        <v>85.75</v>
      </c>
      <c r="P81" s="40">
        <v>105.5</v>
      </c>
      <c r="Q81" s="40">
        <v>91.6</v>
      </c>
      <c r="R81" s="40">
        <v>168.73</v>
      </c>
      <c r="S81" s="40">
        <v>108.8</v>
      </c>
      <c r="T81" s="40">
        <v>132.74349999999998</v>
      </c>
    </row>
    <row r="82" spans="1:22" x14ac:dyDescent="0.2">
      <c r="A82" t="s">
        <v>44</v>
      </c>
      <c r="B82">
        <v>1960</v>
      </c>
      <c r="C82">
        <v>16</v>
      </c>
      <c r="D82" s="40">
        <v>118</v>
      </c>
      <c r="E82" s="40">
        <v>115.8</v>
      </c>
      <c r="F82" s="40">
        <v>67.8</v>
      </c>
      <c r="G82" s="40">
        <v>83.5</v>
      </c>
      <c r="H82" s="40">
        <v>126.6</v>
      </c>
      <c r="I82" s="40">
        <v>158.97999999999999</v>
      </c>
      <c r="J82" s="40">
        <v>135.6</v>
      </c>
      <c r="K82" s="40">
        <v>136.9</v>
      </c>
      <c r="L82" s="40">
        <v>183.07</v>
      </c>
      <c r="M82" s="40">
        <v>154.75</v>
      </c>
      <c r="N82" s="40">
        <v>184.21</v>
      </c>
      <c r="O82" s="40">
        <v>91.01</v>
      </c>
      <c r="P82" s="40">
        <v>82.3</v>
      </c>
      <c r="Q82" s="40">
        <v>100.4</v>
      </c>
      <c r="R82" s="40">
        <v>152.56</v>
      </c>
      <c r="S82" s="40">
        <v>142.30000000000001</v>
      </c>
      <c r="T82" s="40">
        <v>141.77160000000001</v>
      </c>
    </row>
    <row r="83" spans="1:22" x14ac:dyDescent="0.2">
      <c r="A83" t="s">
        <v>44</v>
      </c>
      <c r="B83">
        <v>1961</v>
      </c>
      <c r="C83">
        <v>16</v>
      </c>
      <c r="D83" s="40">
        <v>206.7</v>
      </c>
      <c r="E83" s="40">
        <v>177.9</v>
      </c>
      <c r="F83" s="40">
        <v>231.6</v>
      </c>
      <c r="G83" s="40">
        <v>144.04</v>
      </c>
      <c r="H83" s="40">
        <v>230.2</v>
      </c>
      <c r="I83" s="40">
        <v>247.43</v>
      </c>
      <c r="J83" s="40">
        <v>159.4</v>
      </c>
      <c r="K83" s="40">
        <v>178.9</v>
      </c>
      <c r="L83" s="40">
        <v>250.3</v>
      </c>
      <c r="M83" s="40">
        <v>223.43</v>
      </c>
      <c r="N83" s="40">
        <v>258.35000000000002</v>
      </c>
      <c r="O83" s="40">
        <v>153.16999999999999</v>
      </c>
      <c r="P83" s="40">
        <v>206.4</v>
      </c>
      <c r="Q83" s="40">
        <v>230.2</v>
      </c>
      <c r="R83" s="40">
        <v>270.66000000000003</v>
      </c>
      <c r="S83" s="40">
        <v>272.89999999999998</v>
      </c>
      <c r="T83" s="40">
        <v>228.21270000000001</v>
      </c>
    </row>
    <row r="84" spans="1:22" x14ac:dyDescent="0.2">
      <c r="A84" t="s">
        <v>44</v>
      </c>
      <c r="B84">
        <v>1962</v>
      </c>
      <c r="C84">
        <v>16</v>
      </c>
      <c r="D84" s="40">
        <v>181.1</v>
      </c>
      <c r="E84" s="40">
        <v>141.19999999999999</v>
      </c>
      <c r="F84" s="40">
        <v>93.9</v>
      </c>
      <c r="G84" s="40">
        <v>169.59</v>
      </c>
      <c r="H84" s="40">
        <v>169.4</v>
      </c>
      <c r="I84" s="40">
        <v>218.93</v>
      </c>
      <c r="J84" s="40">
        <v>189.7</v>
      </c>
      <c r="K84" s="40">
        <v>239.5</v>
      </c>
      <c r="L84" s="40">
        <v>246.3</v>
      </c>
      <c r="M84" s="40">
        <v>189.74</v>
      </c>
      <c r="N84" s="40">
        <v>246.23</v>
      </c>
      <c r="O84" s="40">
        <v>139.87</v>
      </c>
      <c r="P84" s="40">
        <v>111.5</v>
      </c>
      <c r="Q84" s="40">
        <v>117.1</v>
      </c>
      <c r="R84" s="40">
        <v>154.32</v>
      </c>
      <c r="S84" s="40">
        <v>158.4</v>
      </c>
      <c r="T84" s="40">
        <v>189.0179</v>
      </c>
    </row>
    <row r="85" spans="1:22" x14ac:dyDescent="0.2">
      <c r="A85" t="s">
        <v>44</v>
      </c>
      <c r="B85">
        <v>1963</v>
      </c>
      <c r="C85">
        <v>16</v>
      </c>
      <c r="D85" s="40">
        <v>119.3</v>
      </c>
      <c r="E85" s="40">
        <v>114</v>
      </c>
      <c r="F85" s="40">
        <v>106.4</v>
      </c>
      <c r="G85" s="40">
        <v>132.41999999999999</v>
      </c>
      <c r="H85" s="40">
        <v>125.3</v>
      </c>
      <c r="I85" s="40">
        <v>160.6</v>
      </c>
      <c r="J85" s="40">
        <v>142.19999999999999</v>
      </c>
      <c r="K85" s="40">
        <v>199.8</v>
      </c>
      <c r="L85" s="40">
        <v>195.37</v>
      </c>
      <c r="M85" s="40">
        <v>132.88999999999999</v>
      </c>
      <c r="N85" s="40">
        <v>190.27</v>
      </c>
      <c r="O85" s="40">
        <v>104.96</v>
      </c>
      <c r="P85" s="40">
        <v>99.1</v>
      </c>
      <c r="Q85" s="40">
        <v>89.6</v>
      </c>
      <c r="R85" s="40">
        <v>135.44999999999999</v>
      </c>
      <c r="S85" s="40">
        <v>119.7</v>
      </c>
      <c r="T85" s="40">
        <v>145.6865</v>
      </c>
      <c r="U85" s="39"/>
      <c r="V85" s="39"/>
    </row>
    <row r="86" spans="1:22" x14ac:dyDescent="0.2">
      <c r="A86" t="s">
        <v>44</v>
      </c>
      <c r="B86">
        <v>1964</v>
      </c>
      <c r="C86">
        <v>16</v>
      </c>
      <c r="D86" s="40">
        <v>129.4</v>
      </c>
      <c r="E86" s="40">
        <v>146.19999999999999</v>
      </c>
      <c r="F86" s="40">
        <v>129.19999999999999</v>
      </c>
      <c r="G86" s="40">
        <v>114.02</v>
      </c>
      <c r="H86" s="40">
        <v>137.4</v>
      </c>
      <c r="I86" s="40">
        <v>138.97</v>
      </c>
      <c r="J86" s="40">
        <v>144.69999999999999</v>
      </c>
      <c r="K86" s="40">
        <v>149</v>
      </c>
      <c r="L86" s="40">
        <v>249.28</v>
      </c>
      <c r="M86" s="40">
        <v>135.02000000000001</v>
      </c>
      <c r="N86" s="40">
        <v>231.63</v>
      </c>
      <c r="O86" s="40">
        <v>132.05000000000001</v>
      </c>
      <c r="P86" s="40">
        <v>121.7</v>
      </c>
      <c r="Q86" s="40">
        <v>119.5</v>
      </c>
      <c r="R86" s="40">
        <v>125.36</v>
      </c>
      <c r="S86" s="40">
        <v>140.69999999999999</v>
      </c>
      <c r="T86" s="40">
        <v>163.9931</v>
      </c>
      <c r="U86" s="39"/>
      <c r="V86" s="39"/>
    </row>
    <row r="87" spans="1:22" x14ac:dyDescent="0.2">
      <c r="A87" t="s">
        <v>44</v>
      </c>
      <c r="B87">
        <v>1965</v>
      </c>
      <c r="C87">
        <v>16</v>
      </c>
      <c r="D87" s="40">
        <v>162.69999999999999</v>
      </c>
      <c r="E87" s="40">
        <v>243.8</v>
      </c>
      <c r="F87" s="40">
        <v>171.6</v>
      </c>
      <c r="G87" s="40">
        <v>163.80000000000001</v>
      </c>
      <c r="H87" s="40">
        <v>221.3</v>
      </c>
      <c r="I87" s="40">
        <v>255.14</v>
      </c>
      <c r="J87" s="40">
        <v>229.9</v>
      </c>
      <c r="K87" s="40">
        <v>283.5</v>
      </c>
      <c r="L87" s="40">
        <v>377.77</v>
      </c>
      <c r="M87" s="40">
        <v>234.14</v>
      </c>
      <c r="N87" s="40">
        <v>346.77</v>
      </c>
      <c r="O87" s="40">
        <v>175.33</v>
      </c>
      <c r="P87" s="40">
        <v>183.3</v>
      </c>
      <c r="Q87" s="40">
        <v>167.9</v>
      </c>
      <c r="R87" s="40">
        <v>283.63</v>
      </c>
      <c r="S87" s="40">
        <v>203.9</v>
      </c>
      <c r="T87" s="40">
        <v>257.80179999999996</v>
      </c>
      <c r="U87" s="39"/>
      <c r="V87" s="39"/>
    </row>
    <row r="88" spans="1:22" x14ac:dyDescent="0.2">
      <c r="A88" t="s">
        <v>44</v>
      </c>
      <c r="B88">
        <v>1966</v>
      </c>
      <c r="C88">
        <v>16</v>
      </c>
      <c r="D88" s="40">
        <v>186.6</v>
      </c>
      <c r="E88" s="40">
        <v>163.69999999999999</v>
      </c>
      <c r="F88" s="40">
        <v>117.9</v>
      </c>
      <c r="G88" s="40">
        <v>190.33</v>
      </c>
      <c r="H88" s="40">
        <v>190.2</v>
      </c>
      <c r="I88" s="40">
        <v>254.75</v>
      </c>
      <c r="J88" s="40">
        <v>206.3</v>
      </c>
      <c r="K88" s="40">
        <v>217.6</v>
      </c>
      <c r="L88" s="40">
        <v>265.04000000000002</v>
      </c>
      <c r="M88" s="40">
        <v>220.47</v>
      </c>
      <c r="N88" s="40">
        <v>287.5</v>
      </c>
      <c r="O88" s="40">
        <v>160.11000000000001</v>
      </c>
      <c r="P88" s="40">
        <v>120.8</v>
      </c>
      <c r="Q88" s="40">
        <v>137.19999999999999</v>
      </c>
      <c r="R88" s="40">
        <v>178.64</v>
      </c>
      <c r="S88" s="40">
        <v>201.8</v>
      </c>
      <c r="T88" s="40">
        <v>215.35130000000004</v>
      </c>
      <c r="U88" s="39"/>
      <c r="V88" s="39"/>
    </row>
    <row r="89" spans="1:22" x14ac:dyDescent="0.2">
      <c r="A89" t="s">
        <v>44</v>
      </c>
      <c r="B89">
        <v>1967</v>
      </c>
      <c r="C89">
        <v>16</v>
      </c>
      <c r="D89" s="40">
        <v>179.5</v>
      </c>
      <c r="E89" s="40">
        <v>226.8</v>
      </c>
      <c r="F89" s="40">
        <v>129</v>
      </c>
      <c r="G89" s="40">
        <v>188.06</v>
      </c>
      <c r="H89" s="40">
        <v>218</v>
      </c>
      <c r="I89" s="40">
        <v>241.55</v>
      </c>
      <c r="J89" s="40">
        <v>211.3</v>
      </c>
      <c r="K89" s="40">
        <v>247</v>
      </c>
      <c r="L89" s="40">
        <v>244.47</v>
      </c>
      <c r="M89" s="40">
        <v>231.46</v>
      </c>
      <c r="N89" s="40">
        <v>241.84</v>
      </c>
      <c r="O89" s="40">
        <v>145.35</v>
      </c>
      <c r="P89" s="40">
        <v>128.69999999999999</v>
      </c>
      <c r="Q89" s="40">
        <v>144.1</v>
      </c>
      <c r="R89" s="40">
        <v>178.24</v>
      </c>
      <c r="S89" s="40">
        <v>194.1</v>
      </c>
      <c r="T89" s="40">
        <v>207.4658</v>
      </c>
      <c r="U89" s="39"/>
      <c r="V89" s="39"/>
    </row>
    <row r="90" spans="1:22" x14ac:dyDescent="0.2">
      <c r="A90" t="s">
        <v>44</v>
      </c>
      <c r="B90">
        <v>1968</v>
      </c>
      <c r="C90">
        <v>16</v>
      </c>
      <c r="D90" s="40">
        <v>167.4</v>
      </c>
      <c r="E90" s="40">
        <v>127.7</v>
      </c>
      <c r="F90" s="40">
        <v>121.4</v>
      </c>
      <c r="G90" s="40">
        <v>150.46</v>
      </c>
      <c r="H90" s="40">
        <v>143.30000000000001</v>
      </c>
      <c r="I90" s="40">
        <v>156.68</v>
      </c>
      <c r="J90" s="40">
        <v>157.5</v>
      </c>
      <c r="K90" s="40">
        <v>190.3</v>
      </c>
      <c r="L90" s="40">
        <v>271.36</v>
      </c>
      <c r="M90" s="40">
        <v>178.34</v>
      </c>
      <c r="N90" s="40">
        <v>185.93</v>
      </c>
      <c r="O90" s="40">
        <v>139.88999999999999</v>
      </c>
      <c r="P90" s="40">
        <v>126.4</v>
      </c>
      <c r="Q90" s="40">
        <v>113.2</v>
      </c>
      <c r="R90" s="40">
        <v>151.54</v>
      </c>
      <c r="S90" s="40">
        <v>165.8</v>
      </c>
      <c r="T90" s="40">
        <v>167.65069999999997</v>
      </c>
      <c r="U90" s="39"/>
      <c r="V90" s="39"/>
    </row>
    <row r="91" spans="1:22" x14ac:dyDescent="0.2">
      <c r="A91" t="s">
        <v>44</v>
      </c>
      <c r="B91">
        <v>1969</v>
      </c>
      <c r="C91">
        <v>16</v>
      </c>
      <c r="D91" s="40">
        <v>216</v>
      </c>
      <c r="E91" s="40">
        <v>197.1</v>
      </c>
      <c r="F91" s="40">
        <v>172.9</v>
      </c>
      <c r="G91" s="40">
        <v>165.95</v>
      </c>
      <c r="H91" s="40">
        <v>209.8</v>
      </c>
      <c r="I91" s="40">
        <v>224.72</v>
      </c>
      <c r="J91" s="40">
        <v>207.7</v>
      </c>
      <c r="K91" s="40">
        <v>271.5</v>
      </c>
      <c r="L91" s="40">
        <v>248.56</v>
      </c>
      <c r="M91" s="40">
        <v>212.52</v>
      </c>
      <c r="N91" s="40">
        <v>191.3</v>
      </c>
      <c r="O91" s="40">
        <v>129.11000000000001</v>
      </c>
      <c r="P91" s="40">
        <v>160.9</v>
      </c>
      <c r="Q91" s="40">
        <v>182.4</v>
      </c>
      <c r="R91" s="40">
        <v>199.75</v>
      </c>
      <c r="S91" s="40">
        <v>228.7</v>
      </c>
      <c r="T91" s="40">
        <v>199.55170000000001</v>
      </c>
      <c r="U91" s="39"/>
      <c r="V91" s="39"/>
    </row>
    <row r="92" spans="1:22" x14ac:dyDescent="0.2">
      <c r="A92" t="s">
        <v>44</v>
      </c>
      <c r="B92">
        <v>1970</v>
      </c>
      <c r="C92">
        <v>16</v>
      </c>
      <c r="D92" s="40">
        <v>215</v>
      </c>
      <c r="E92" s="40">
        <v>205.4</v>
      </c>
      <c r="F92" s="40">
        <v>185.3</v>
      </c>
      <c r="G92" s="40">
        <v>199.89</v>
      </c>
      <c r="H92" s="40">
        <v>208.7</v>
      </c>
      <c r="I92" s="40">
        <v>246.1</v>
      </c>
      <c r="J92" s="40">
        <v>244.6</v>
      </c>
      <c r="K92" s="40">
        <v>326.2</v>
      </c>
      <c r="L92" s="40">
        <v>313.33999999999997</v>
      </c>
      <c r="M92" s="40">
        <v>216.53</v>
      </c>
      <c r="N92" s="40">
        <v>280.17</v>
      </c>
      <c r="O92" s="40">
        <v>220.99</v>
      </c>
      <c r="P92" s="40">
        <v>186</v>
      </c>
      <c r="Q92" s="40">
        <v>171.2</v>
      </c>
      <c r="R92" s="40">
        <v>242.68</v>
      </c>
      <c r="S92" s="40">
        <v>216.7</v>
      </c>
      <c r="T92" s="40">
        <v>239.0641</v>
      </c>
      <c r="U92" s="39"/>
      <c r="V92" s="39"/>
    </row>
    <row r="93" spans="1:22" x14ac:dyDescent="0.2">
      <c r="A93" t="s">
        <v>44</v>
      </c>
      <c r="B93">
        <v>1971</v>
      </c>
      <c r="C93">
        <v>16</v>
      </c>
      <c r="D93" s="40">
        <v>65.2</v>
      </c>
      <c r="E93" s="40">
        <v>51.9</v>
      </c>
      <c r="F93" s="40">
        <v>111.9</v>
      </c>
      <c r="G93" s="40">
        <v>77.62</v>
      </c>
      <c r="H93" s="40">
        <v>74.2</v>
      </c>
      <c r="I93" s="40">
        <v>131.47</v>
      </c>
      <c r="J93" s="40">
        <v>138</v>
      </c>
      <c r="K93" s="40">
        <v>132.69999999999999</v>
      </c>
      <c r="L93" s="40">
        <v>149.96</v>
      </c>
      <c r="M93" s="40">
        <v>158.4</v>
      </c>
      <c r="N93" s="40">
        <v>187.38</v>
      </c>
      <c r="O93" s="40">
        <v>106.71</v>
      </c>
      <c r="P93" s="40">
        <v>106.6</v>
      </c>
      <c r="Q93" s="40">
        <v>102.1</v>
      </c>
      <c r="R93" s="40">
        <v>123.93</v>
      </c>
      <c r="S93" s="40">
        <v>138</v>
      </c>
      <c r="T93" s="40">
        <v>130.85140000000001</v>
      </c>
      <c r="U93" s="39"/>
      <c r="V93" s="39"/>
    </row>
    <row r="94" spans="1:22" x14ac:dyDescent="0.2">
      <c r="A94" t="s">
        <v>44</v>
      </c>
      <c r="B94">
        <v>1972</v>
      </c>
      <c r="C94">
        <v>16</v>
      </c>
      <c r="D94" s="40">
        <v>204.9</v>
      </c>
      <c r="E94" s="40">
        <v>193.1</v>
      </c>
      <c r="F94" s="40">
        <v>160.4</v>
      </c>
      <c r="G94" s="40">
        <v>197.95</v>
      </c>
      <c r="H94" s="40">
        <v>193.9</v>
      </c>
      <c r="I94" s="40">
        <v>226.79</v>
      </c>
      <c r="J94" s="40">
        <v>193.2</v>
      </c>
      <c r="K94" s="40">
        <v>211.2</v>
      </c>
      <c r="L94" s="40">
        <v>224.77</v>
      </c>
      <c r="M94" s="40">
        <v>208.04</v>
      </c>
      <c r="N94" s="40">
        <v>209.18</v>
      </c>
      <c r="O94" s="40">
        <v>178.13</v>
      </c>
      <c r="P94" s="40">
        <v>165.1</v>
      </c>
      <c r="Q94" s="40">
        <v>151.6</v>
      </c>
      <c r="R94" s="40">
        <v>176.24</v>
      </c>
      <c r="S94" s="40">
        <v>198.4</v>
      </c>
      <c r="T94" s="40">
        <v>197.8186</v>
      </c>
      <c r="U94" s="39"/>
      <c r="V94" s="39"/>
    </row>
    <row r="95" spans="1:22" x14ac:dyDescent="0.2">
      <c r="A95" t="s">
        <v>44</v>
      </c>
      <c r="B95">
        <v>1973</v>
      </c>
      <c r="C95">
        <v>16</v>
      </c>
      <c r="D95" s="40">
        <v>142.80000000000001</v>
      </c>
      <c r="E95" s="40">
        <v>158.1</v>
      </c>
      <c r="F95" s="40">
        <v>138.4</v>
      </c>
      <c r="G95" s="40">
        <v>154.32</v>
      </c>
      <c r="H95" s="40">
        <v>152.69999999999999</v>
      </c>
      <c r="I95" s="40">
        <v>190.35</v>
      </c>
      <c r="J95" s="40">
        <v>137.9</v>
      </c>
      <c r="K95" s="40">
        <v>162.4</v>
      </c>
      <c r="L95" s="40">
        <v>195.31</v>
      </c>
      <c r="M95" s="40">
        <v>138.47999999999999</v>
      </c>
      <c r="N95" s="40">
        <v>177.91</v>
      </c>
      <c r="O95" s="40">
        <v>108.41</v>
      </c>
      <c r="P95" s="40">
        <v>132.19999999999999</v>
      </c>
      <c r="Q95" s="40">
        <v>109.4</v>
      </c>
      <c r="R95" s="40">
        <v>176.61</v>
      </c>
      <c r="S95" s="40">
        <v>137.6</v>
      </c>
      <c r="T95" s="40">
        <v>157.65980000000002</v>
      </c>
      <c r="U95" s="39"/>
      <c r="V95" s="39"/>
    </row>
    <row r="96" spans="1:22" x14ac:dyDescent="0.2">
      <c r="A96" t="s">
        <v>44</v>
      </c>
      <c r="B96">
        <v>1974</v>
      </c>
      <c r="C96">
        <v>16</v>
      </c>
      <c r="D96" s="40">
        <v>99.6</v>
      </c>
      <c r="E96" s="40">
        <v>91.8</v>
      </c>
      <c r="F96" s="40">
        <v>90.9</v>
      </c>
      <c r="G96" s="40">
        <v>74.08</v>
      </c>
      <c r="H96" s="40">
        <v>102.1</v>
      </c>
      <c r="I96" s="40">
        <v>145.30000000000001</v>
      </c>
      <c r="J96" s="40">
        <v>128</v>
      </c>
      <c r="K96" s="40">
        <v>155</v>
      </c>
      <c r="L96" s="40">
        <v>158.82</v>
      </c>
      <c r="M96" s="40">
        <v>129.93</v>
      </c>
      <c r="N96" s="40">
        <v>162.19</v>
      </c>
      <c r="O96" s="40">
        <v>56.95</v>
      </c>
      <c r="P96" s="40">
        <v>87</v>
      </c>
      <c r="Q96" s="40">
        <v>89.5</v>
      </c>
      <c r="R96" s="40">
        <v>142.59</v>
      </c>
      <c r="S96" s="40">
        <v>124.3</v>
      </c>
      <c r="T96" s="40">
        <v>124.42580000000001</v>
      </c>
      <c r="U96" s="39"/>
      <c r="V96" s="39"/>
    </row>
    <row r="97" spans="1:22" x14ac:dyDescent="0.2">
      <c r="A97" t="s">
        <v>44</v>
      </c>
      <c r="B97">
        <v>1975</v>
      </c>
      <c r="C97">
        <v>16</v>
      </c>
      <c r="D97" s="40">
        <v>199.3</v>
      </c>
      <c r="E97" s="40">
        <v>213.6</v>
      </c>
      <c r="F97" s="40">
        <v>89.9</v>
      </c>
      <c r="G97" s="40">
        <v>153.76</v>
      </c>
      <c r="H97" s="40">
        <v>200.2</v>
      </c>
      <c r="I97" s="40">
        <v>187.52</v>
      </c>
      <c r="J97" s="40">
        <v>168.2</v>
      </c>
      <c r="K97" s="40">
        <v>184.2</v>
      </c>
      <c r="L97" s="40">
        <v>180.04</v>
      </c>
      <c r="M97" s="40">
        <v>166.58</v>
      </c>
      <c r="N97" s="40">
        <v>180.27</v>
      </c>
      <c r="O97" s="40">
        <v>136.74</v>
      </c>
      <c r="P97" s="40">
        <v>97</v>
      </c>
      <c r="Q97" s="40">
        <v>145.9</v>
      </c>
      <c r="R97" s="40">
        <v>147.46</v>
      </c>
      <c r="S97" s="40">
        <v>175.3</v>
      </c>
      <c r="T97" s="40">
        <v>167.39189999999999</v>
      </c>
      <c r="U97" s="39"/>
      <c r="V97" s="39"/>
    </row>
    <row r="98" spans="1:22" x14ac:dyDescent="0.2">
      <c r="A98" t="s">
        <v>44</v>
      </c>
      <c r="B98">
        <v>1976</v>
      </c>
      <c r="C98">
        <v>16</v>
      </c>
      <c r="D98" s="40">
        <v>75.099999999999994</v>
      </c>
      <c r="E98" s="40">
        <v>101.3</v>
      </c>
      <c r="F98" s="40">
        <v>59.1</v>
      </c>
      <c r="G98" s="40">
        <v>95.81</v>
      </c>
      <c r="H98" s="40">
        <v>99.2</v>
      </c>
      <c r="I98" s="40">
        <v>101.57</v>
      </c>
      <c r="J98" s="40">
        <v>78</v>
      </c>
      <c r="K98" s="40">
        <v>86.2</v>
      </c>
      <c r="L98" s="40">
        <v>133.25</v>
      </c>
      <c r="M98" s="40">
        <v>78.540000000000006</v>
      </c>
      <c r="N98" s="40">
        <v>143.28</v>
      </c>
      <c r="O98" s="40">
        <v>103.63</v>
      </c>
      <c r="P98" s="40">
        <v>69.400000000000006</v>
      </c>
      <c r="Q98" s="40">
        <v>74.400000000000006</v>
      </c>
      <c r="R98" s="40">
        <v>87.8</v>
      </c>
      <c r="S98" s="40">
        <v>92.9</v>
      </c>
      <c r="T98" s="40">
        <v>104.54810000000001</v>
      </c>
      <c r="U98" s="39"/>
      <c r="V98" s="39"/>
    </row>
    <row r="99" spans="1:22" x14ac:dyDescent="0.2">
      <c r="A99" t="s">
        <v>44</v>
      </c>
      <c r="B99">
        <v>1977</v>
      </c>
      <c r="C99">
        <v>16</v>
      </c>
      <c r="D99" s="40">
        <v>169.5</v>
      </c>
      <c r="E99" s="40">
        <v>141.5</v>
      </c>
      <c r="F99" s="40">
        <v>160.69999999999999</v>
      </c>
      <c r="G99" s="40">
        <v>165.88</v>
      </c>
      <c r="H99" s="40">
        <v>156.30000000000001</v>
      </c>
      <c r="I99" s="40">
        <v>178.1</v>
      </c>
      <c r="J99" s="40">
        <v>135.69999999999999</v>
      </c>
      <c r="K99" s="40">
        <v>153.6</v>
      </c>
      <c r="L99" s="40">
        <v>182.47</v>
      </c>
      <c r="M99" s="40">
        <v>130.97999999999999</v>
      </c>
      <c r="N99" s="40">
        <v>183.03</v>
      </c>
      <c r="O99" s="40">
        <v>145.4</v>
      </c>
      <c r="P99" s="40">
        <v>158.5</v>
      </c>
      <c r="Q99" s="40">
        <v>171.3</v>
      </c>
      <c r="R99" s="40">
        <v>168.81</v>
      </c>
      <c r="S99" s="40">
        <v>158</v>
      </c>
      <c r="T99" s="40">
        <v>165.46979999999999</v>
      </c>
      <c r="U99" s="39"/>
      <c r="V99" s="39"/>
    </row>
    <row r="100" spans="1:22" x14ac:dyDescent="0.2">
      <c r="A100" t="s">
        <v>44</v>
      </c>
      <c r="B100">
        <v>1978</v>
      </c>
      <c r="C100">
        <v>16</v>
      </c>
      <c r="D100" s="40">
        <v>135.4</v>
      </c>
      <c r="E100" s="40">
        <v>190.7</v>
      </c>
      <c r="F100" s="40">
        <v>104.5</v>
      </c>
      <c r="G100" s="40">
        <v>154.72999999999999</v>
      </c>
      <c r="H100" s="40">
        <v>153.9</v>
      </c>
      <c r="I100" s="40">
        <v>221.31</v>
      </c>
      <c r="J100" s="40">
        <v>276.60000000000002</v>
      </c>
      <c r="K100" s="40">
        <v>300.8</v>
      </c>
      <c r="L100" s="40">
        <v>329.28</v>
      </c>
      <c r="M100" s="40">
        <v>225.93</v>
      </c>
      <c r="N100" s="40">
        <v>255.25</v>
      </c>
      <c r="O100" s="40">
        <v>99.84</v>
      </c>
      <c r="P100" s="40">
        <v>106.9</v>
      </c>
      <c r="Q100" s="40">
        <v>114.6</v>
      </c>
      <c r="R100" s="40">
        <v>194.4</v>
      </c>
      <c r="S100" s="40">
        <v>160.30000000000001</v>
      </c>
      <c r="T100" s="40">
        <v>203.12549999999999</v>
      </c>
      <c r="U100" s="39"/>
      <c r="V100" s="39"/>
    </row>
    <row r="101" spans="1:22" x14ac:dyDescent="0.2">
      <c r="A101" t="s">
        <v>44</v>
      </c>
      <c r="B101">
        <v>1979</v>
      </c>
      <c r="C101">
        <v>16</v>
      </c>
      <c r="D101" s="40">
        <v>200.1</v>
      </c>
      <c r="E101" s="40">
        <v>205.2</v>
      </c>
      <c r="F101" s="40">
        <v>149.5</v>
      </c>
      <c r="G101" s="40">
        <v>211.62</v>
      </c>
      <c r="H101" s="40">
        <v>212.9</v>
      </c>
      <c r="I101" s="40">
        <v>269.58999999999997</v>
      </c>
      <c r="J101" s="40">
        <v>265.2</v>
      </c>
      <c r="K101" s="40">
        <v>349.2</v>
      </c>
      <c r="L101" s="40">
        <v>265.22000000000003</v>
      </c>
      <c r="M101" s="40">
        <v>236.59</v>
      </c>
      <c r="N101" s="40">
        <v>260.26</v>
      </c>
      <c r="O101" s="40">
        <v>157.02000000000001</v>
      </c>
      <c r="P101" s="40">
        <v>143.19999999999999</v>
      </c>
      <c r="Q101" s="40">
        <v>166.9</v>
      </c>
      <c r="R101" s="40">
        <v>175.93</v>
      </c>
      <c r="S101" s="40">
        <v>201.1</v>
      </c>
      <c r="T101" s="40">
        <v>223.80619999999999</v>
      </c>
      <c r="U101" s="39"/>
      <c r="V101" s="39"/>
    </row>
    <row r="102" spans="1:22" x14ac:dyDescent="0.2">
      <c r="A102" t="s">
        <v>44</v>
      </c>
      <c r="B102">
        <v>1980</v>
      </c>
      <c r="C102">
        <v>16</v>
      </c>
      <c r="D102" s="40">
        <v>100.2</v>
      </c>
      <c r="E102" s="40">
        <v>108.4</v>
      </c>
      <c r="F102" s="40">
        <v>131.19999999999999</v>
      </c>
      <c r="G102" s="40">
        <v>85.8</v>
      </c>
      <c r="H102" s="40">
        <v>128.80000000000001</v>
      </c>
      <c r="I102" s="40">
        <v>167.2</v>
      </c>
      <c r="J102" s="40">
        <v>161.5</v>
      </c>
      <c r="K102" s="40">
        <v>180.7</v>
      </c>
      <c r="L102" s="40">
        <v>216.18</v>
      </c>
      <c r="M102" s="40">
        <v>167.29</v>
      </c>
      <c r="N102" s="40">
        <v>239.95</v>
      </c>
      <c r="O102" s="40">
        <v>108.61</v>
      </c>
      <c r="P102" s="40">
        <v>127.1</v>
      </c>
      <c r="Q102" s="40">
        <v>136.9</v>
      </c>
      <c r="R102" s="40">
        <v>187.7</v>
      </c>
      <c r="S102" s="40">
        <v>175</v>
      </c>
      <c r="T102" s="40">
        <v>170.22470000000001</v>
      </c>
      <c r="U102" s="39"/>
      <c r="V102" s="39"/>
    </row>
    <row r="103" spans="1:22" x14ac:dyDescent="0.2">
      <c r="A103" t="s">
        <v>44</v>
      </c>
      <c r="B103">
        <v>1981</v>
      </c>
      <c r="C103">
        <v>16</v>
      </c>
      <c r="D103" s="40">
        <v>255.1</v>
      </c>
      <c r="E103" s="40">
        <v>217.8</v>
      </c>
      <c r="F103" s="40">
        <v>177.9</v>
      </c>
      <c r="G103" s="40">
        <v>213.26</v>
      </c>
      <c r="H103" s="40">
        <v>228.6</v>
      </c>
      <c r="I103" s="40">
        <v>245.74</v>
      </c>
      <c r="J103" s="40">
        <v>225.2</v>
      </c>
      <c r="K103" s="40">
        <v>254.4</v>
      </c>
      <c r="L103" s="40">
        <v>236.04</v>
      </c>
      <c r="M103" s="40">
        <v>249.11</v>
      </c>
      <c r="N103" s="40">
        <v>209.34</v>
      </c>
      <c r="O103" s="40">
        <v>183.79</v>
      </c>
      <c r="P103" s="40">
        <v>175.5</v>
      </c>
      <c r="Q103" s="40">
        <v>177.7</v>
      </c>
      <c r="R103" s="40">
        <v>224.15</v>
      </c>
      <c r="S103" s="40">
        <v>225</v>
      </c>
      <c r="T103" s="40">
        <v>217.10149999999999</v>
      </c>
      <c r="U103" s="39"/>
      <c r="V103" s="39"/>
    </row>
    <row r="104" spans="1:22" x14ac:dyDescent="0.2">
      <c r="A104" t="s">
        <v>44</v>
      </c>
      <c r="B104">
        <v>1982</v>
      </c>
      <c r="C104">
        <v>16</v>
      </c>
      <c r="D104" s="40">
        <v>167.8</v>
      </c>
      <c r="E104" s="40">
        <v>145.19999999999999</v>
      </c>
      <c r="F104" s="40">
        <v>116.7</v>
      </c>
      <c r="G104" s="40">
        <v>154.71</v>
      </c>
      <c r="H104" s="40">
        <v>163.19999999999999</v>
      </c>
      <c r="I104" s="40">
        <v>197.07</v>
      </c>
      <c r="J104" s="40">
        <v>174</v>
      </c>
      <c r="K104" s="40">
        <v>167.8</v>
      </c>
      <c r="L104" s="40">
        <v>184.19</v>
      </c>
      <c r="M104" s="40">
        <v>186.81</v>
      </c>
      <c r="N104" s="40">
        <v>145.27000000000001</v>
      </c>
      <c r="O104" s="40">
        <v>128.68</v>
      </c>
      <c r="P104" s="40">
        <v>119</v>
      </c>
      <c r="Q104" s="40">
        <v>100.6</v>
      </c>
      <c r="R104" s="40">
        <v>136.13999999999999</v>
      </c>
      <c r="S104" s="40">
        <v>140.5</v>
      </c>
      <c r="T104" s="40">
        <v>154.73249999999999</v>
      </c>
      <c r="U104" s="39"/>
      <c r="V104" s="39"/>
    </row>
    <row r="105" spans="1:22" x14ac:dyDescent="0.2">
      <c r="A105" t="s">
        <v>44</v>
      </c>
      <c r="B105">
        <v>1983</v>
      </c>
      <c r="C105">
        <v>16</v>
      </c>
      <c r="D105" s="40">
        <v>254.1</v>
      </c>
      <c r="E105" s="40">
        <v>240.8</v>
      </c>
      <c r="F105" s="40">
        <v>210.3</v>
      </c>
      <c r="G105" s="40">
        <v>272.01</v>
      </c>
      <c r="H105" s="40">
        <v>268</v>
      </c>
      <c r="I105" s="40">
        <v>302.69</v>
      </c>
      <c r="J105" s="40">
        <v>334.8</v>
      </c>
      <c r="K105" s="40">
        <v>418</v>
      </c>
      <c r="L105" s="40">
        <v>403.21</v>
      </c>
      <c r="M105" s="40">
        <v>301.12</v>
      </c>
      <c r="N105" s="40">
        <v>268.48</v>
      </c>
      <c r="O105" s="40">
        <v>249.62</v>
      </c>
      <c r="P105" s="40">
        <v>202.2</v>
      </c>
      <c r="Q105" s="40">
        <v>221</v>
      </c>
      <c r="R105" s="40">
        <v>196.44</v>
      </c>
      <c r="S105" s="40">
        <v>269</v>
      </c>
      <c r="T105" s="40">
        <v>278.93</v>
      </c>
      <c r="U105" s="39"/>
      <c r="V105" s="39"/>
    </row>
    <row r="106" spans="1:22" x14ac:dyDescent="0.2">
      <c r="A106" t="s">
        <v>44</v>
      </c>
      <c r="B106">
        <v>1984</v>
      </c>
      <c r="C106">
        <v>16</v>
      </c>
      <c r="D106" s="40">
        <v>126.3</v>
      </c>
      <c r="E106" s="40">
        <v>122</v>
      </c>
      <c r="F106" s="40">
        <v>129.4</v>
      </c>
      <c r="G106" s="40">
        <v>106.34</v>
      </c>
      <c r="H106" s="40">
        <v>162.6</v>
      </c>
      <c r="I106" s="40">
        <v>237.05</v>
      </c>
      <c r="J106" s="40">
        <v>232.5</v>
      </c>
      <c r="K106" s="40">
        <v>253.9</v>
      </c>
      <c r="L106" s="40">
        <v>214.37</v>
      </c>
      <c r="M106" s="40">
        <v>243.47</v>
      </c>
      <c r="N106" s="40">
        <v>190.13</v>
      </c>
      <c r="O106" s="40">
        <v>106.28</v>
      </c>
      <c r="P106" s="40">
        <v>123.2</v>
      </c>
      <c r="Q106" s="40">
        <v>146.30000000000001</v>
      </c>
      <c r="R106" s="40">
        <v>133.22999999999999</v>
      </c>
      <c r="S106" s="40">
        <v>197.5</v>
      </c>
      <c r="T106" s="40">
        <v>179.34469999999999</v>
      </c>
      <c r="U106" s="39"/>
      <c r="V106" s="39"/>
    </row>
    <row r="107" spans="1:22" x14ac:dyDescent="0.2">
      <c r="A107" t="s">
        <v>44</v>
      </c>
      <c r="B107">
        <v>1985</v>
      </c>
      <c r="C107">
        <v>16</v>
      </c>
      <c r="D107" s="40">
        <v>165</v>
      </c>
      <c r="E107" s="40">
        <v>128.69999999999999</v>
      </c>
      <c r="F107" s="40">
        <v>103.4</v>
      </c>
      <c r="G107" s="40">
        <v>153.31</v>
      </c>
      <c r="H107" s="40">
        <v>151.9</v>
      </c>
      <c r="I107" s="40">
        <v>208.42</v>
      </c>
      <c r="J107" s="40">
        <v>193.9</v>
      </c>
      <c r="K107" s="40">
        <v>212.5</v>
      </c>
      <c r="L107" s="40">
        <v>279.17</v>
      </c>
      <c r="M107" s="40">
        <v>190.52</v>
      </c>
      <c r="N107" s="40">
        <v>236.37</v>
      </c>
      <c r="O107" s="40">
        <v>129.52000000000001</v>
      </c>
      <c r="P107" s="40">
        <v>119.8</v>
      </c>
      <c r="Q107" s="40">
        <v>127.7</v>
      </c>
      <c r="R107" s="40">
        <v>153.09</v>
      </c>
      <c r="S107" s="40">
        <v>150.69999999999999</v>
      </c>
      <c r="T107" s="40">
        <v>186.51249999999999</v>
      </c>
      <c r="U107" s="39"/>
      <c r="V107" s="39"/>
    </row>
    <row r="108" spans="1:22" x14ac:dyDescent="0.2">
      <c r="A108" t="s">
        <v>44</v>
      </c>
      <c r="B108">
        <v>1986</v>
      </c>
      <c r="C108">
        <v>16</v>
      </c>
      <c r="D108" s="40">
        <v>150.6</v>
      </c>
      <c r="E108" s="40">
        <v>121.9</v>
      </c>
      <c r="F108" s="40">
        <v>182.5</v>
      </c>
      <c r="G108" s="40">
        <v>147.99</v>
      </c>
      <c r="H108" s="40">
        <v>160.9</v>
      </c>
      <c r="I108" s="40">
        <v>245.56</v>
      </c>
      <c r="J108" s="40">
        <v>240.7</v>
      </c>
      <c r="K108" s="40">
        <v>279.2</v>
      </c>
      <c r="L108" s="40">
        <v>307.97000000000003</v>
      </c>
      <c r="M108" s="40">
        <v>231.76</v>
      </c>
      <c r="N108" s="40">
        <v>268.83</v>
      </c>
      <c r="O108" s="40">
        <v>145.72</v>
      </c>
      <c r="P108" s="40">
        <v>179.2</v>
      </c>
      <c r="Q108" s="40">
        <v>183.9</v>
      </c>
      <c r="R108" s="40">
        <v>221.36</v>
      </c>
      <c r="S108" s="40">
        <v>228.3</v>
      </c>
      <c r="T108" s="40">
        <v>222.38730000000001</v>
      </c>
      <c r="U108" s="39"/>
      <c r="V108" s="39"/>
    </row>
    <row r="109" spans="1:22" x14ac:dyDescent="0.2">
      <c r="A109" t="s">
        <v>44</v>
      </c>
      <c r="B109">
        <v>1987</v>
      </c>
      <c r="C109">
        <v>16</v>
      </c>
      <c r="D109" s="40">
        <v>148.9</v>
      </c>
      <c r="E109" s="40">
        <v>149.9</v>
      </c>
      <c r="F109" s="40">
        <v>125.9</v>
      </c>
      <c r="G109" s="40">
        <v>156.77000000000001</v>
      </c>
      <c r="H109" s="40">
        <v>161.80000000000001</v>
      </c>
      <c r="I109" s="40">
        <v>237.85</v>
      </c>
      <c r="J109" s="40">
        <v>194.4</v>
      </c>
      <c r="K109" s="40">
        <v>218.1</v>
      </c>
      <c r="L109" s="40">
        <v>270.29000000000002</v>
      </c>
      <c r="M109" s="40">
        <v>220.8</v>
      </c>
      <c r="N109" s="40">
        <v>266.14999999999998</v>
      </c>
      <c r="O109" s="40">
        <v>106.23</v>
      </c>
      <c r="P109" s="40">
        <v>128.19999999999999</v>
      </c>
      <c r="Q109" s="40">
        <v>108.9</v>
      </c>
      <c r="R109" s="40">
        <v>175.93</v>
      </c>
      <c r="S109" s="40">
        <v>187.5</v>
      </c>
      <c r="T109" s="40">
        <v>198.69639999999998</v>
      </c>
      <c r="U109" s="39"/>
      <c r="V109" s="39"/>
    </row>
    <row r="110" spans="1:22" x14ac:dyDescent="0.2">
      <c r="A110" t="s">
        <v>44</v>
      </c>
      <c r="B110">
        <v>1988</v>
      </c>
      <c r="C110">
        <v>16</v>
      </c>
      <c r="D110" s="40">
        <v>166.9</v>
      </c>
      <c r="E110" s="40">
        <v>160.9</v>
      </c>
      <c r="F110" s="40">
        <v>83.2</v>
      </c>
      <c r="G110" s="40">
        <v>167.95</v>
      </c>
      <c r="H110" s="40">
        <v>164.2</v>
      </c>
      <c r="I110" s="40">
        <v>204.51</v>
      </c>
      <c r="J110" s="40">
        <v>230.4</v>
      </c>
      <c r="K110" s="40">
        <v>266.5</v>
      </c>
      <c r="L110" s="40">
        <v>343.91</v>
      </c>
      <c r="M110" s="40">
        <v>204.83</v>
      </c>
      <c r="N110" s="40">
        <v>287.20999999999998</v>
      </c>
      <c r="O110" s="40">
        <v>101.36</v>
      </c>
      <c r="P110" s="40">
        <v>88.3</v>
      </c>
      <c r="Q110" s="40">
        <v>98.4</v>
      </c>
      <c r="R110" s="40">
        <v>142.94999999999999</v>
      </c>
      <c r="S110" s="40">
        <v>167.4</v>
      </c>
      <c r="T110" s="40">
        <v>202.88139999999999</v>
      </c>
      <c r="U110" s="39"/>
      <c r="V110" s="39"/>
    </row>
    <row r="111" spans="1:22" x14ac:dyDescent="0.2">
      <c r="A111" t="s">
        <v>44</v>
      </c>
      <c r="B111">
        <v>1989</v>
      </c>
      <c r="C111">
        <v>16</v>
      </c>
      <c r="D111" s="40">
        <v>145.80000000000001</v>
      </c>
      <c r="E111" s="40">
        <v>149.1</v>
      </c>
      <c r="F111" s="40">
        <v>84.1</v>
      </c>
      <c r="G111" s="40">
        <v>151.52000000000001</v>
      </c>
      <c r="H111" s="40">
        <v>131.19999999999999</v>
      </c>
      <c r="I111" s="40">
        <v>186.07</v>
      </c>
      <c r="J111" s="40">
        <v>224.8</v>
      </c>
      <c r="K111" s="40">
        <v>268.10000000000002</v>
      </c>
      <c r="L111" s="40">
        <v>221.97</v>
      </c>
      <c r="M111" s="40">
        <v>182.89</v>
      </c>
      <c r="N111" s="40">
        <v>196.98</v>
      </c>
      <c r="O111" s="40">
        <v>82.38</v>
      </c>
      <c r="P111" s="40">
        <v>86</v>
      </c>
      <c r="Q111" s="40">
        <v>78.900000000000006</v>
      </c>
      <c r="R111" s="40">
        <v>134.21</v>
      </c>
      <c r="S111" s="40">
        <v>157</v>
      </c>
      <c r="T111" s="40">
        <v>160.23480000000001</v>
      </c>
      <c r="U111" s="39"/>
      <c r="V111" s="39"/>
    </row>
    <row r="112" spans="1:22" x14ac:dyDescent="0.2">
      <c r="A112" t="s">
        <v>44</v>
      </c>
      <c r="B112">
        <v>1990</v>
      </c>
      <c r="C112">
        <v>16</v>
      </c>
      <c r="D112" s="40">
        <v>154</v>
      </c>
      <c r="E112" s="40">
        <v>121.8</v>
      </c>
      <c r="F112" s="40">
        <v>75.5</v>
      </c>
      <c r="G112" s="40">
        <v>138.47999999999999</v>
      </c>
      <c r="H112" s="40">
        <v>119.2</v>
      </c>
      <c r="I112" s="40">
        <v>117.99</v>
      </c>
      <c r="J112" s="40">
        <v>100.3</v>
      </c>
      <c r="K112" s="40">
        <v>91.4</v>
      </c>
      <c r="L112" s="40">
        <v>144.69</v>
      </c>
      <c r="M112" s="40">
        <v>100.06</v>
      </c>
      <c r="N112" s="40">
        <v>155.16</v>
      </c>
      <c r="O112" s="40">
        <v>90.09</v>
      </c>
      <c r="P112" s="40">
        <v>71.7</v>
      </c>
      <c r="Q112" s="40">
        <v>69.7</v>
      </c>
      <c r="R112" s="40">
        <v>105.75</v>
      </c>
      <c r="S112" s="40">
        <v>95.1</v>
      </c>
      <c r="T112" s="40">
        <v>116.9186</v>
      </c>
      <c r="U112" s="39"/>
      <c r="V112" s="39"/>
    </row>
    <row r="113" spans="1:58" x14ac:dyDescent="0.2">
      <c r="A113" t="s">
        <v>44</v>
      </c>
      <c r="B113">
        <v>1991</v>
      </c>
      <c r="C113">
        <v>16</v>
      </c>
      <c r="D113" s="40">
        <v>101.7</v>
      </c>
      <c r="E113" s="40">
        <v>89.6</v>
      </c>
      <c r="F113" s="40">
        <v>121.5</v>
      </c>
      <c r="G113" s="40">
        <v>106.74</v>
      </c>
      <c r="H113" s="40">
        <v>84.8</v>
      </c>
      <c r="I113" s="40">
        <v>104.4</v>
      </c>
      <c r="J113" s="40">
        <v>104.3</v>
      </c>
      <c r="K113" s="40">
        <v>95.7</v>
      </c>
      <c r="L113" s="40">
        <v>152.18</v>
      </c>
      <c r="M113" s="40">
        <v>94.29</v>
      </c>
      <c r="N113" s="40">
        <v>165.18</v>
      </c>
      <c r="O113" s="40">
        <v>91.91</v>
      </c>
      <c r="P113" s="40">
        <v>114.3</v>
      </c>
      <c r="Q113" s="40">
        <v>88.8</v>
      </c>
      <c r="R113" s="40">
        <v>126.75</v>
      </c>
      <c r="S113" s="40">
        <v>93.6</v>
      </c>
      <c r="T113" s="40">
        <v>118.2021</v>
      </c>
      <c r="U113" s="39"/>
      <c r="V113" s="39"/>
    </row>
    <row r="114" spans="1:58" x14ac:dyDescent="0.2">
      <c r="A114" t="s">
        <v>44</v>
      </c>
      <c r="B114">
        <v>1992</v>
      </c>
      <c r="C114">
        <v>16</v>
      </c>
      <c r="D114" s="40">
        <v>222</v>
      </c>
      <c r="E114" s="40">
        <v>197.9</v>
      </c>
      <c r="F114" s="40">
        <v>139.5</v>
      </c>
      <c r="G114" s="40">
        <v>187.79</v>
      </c>
      <c r="H114" s="40">
        <v>193.8</v>
      </c>
      <c r="I114" s="40">
        <v>204.39</v>
      </c>
      <c r="J114" s="40">
        <v>166.8</v>
      </c>
      <c r="K114" s="40">
        <v>176.4</v>
      </c>
      <c r="L114" s="40">
        <v>213.57</v>
      </c>
      <c r="M114" s="40">
        <v>170</v>
      </c>
      <c r="N114" s="40">
        <v>196.95</v>
      </c>
      <c r="O114" s="40">
        <v>156.32</v>
      </c>
      <c r="P114" s="40">
        <v>141.6</v>
      </c>
      <c r="Q114" s="40">
        <v>134.69999999999999</v>
      </c>
      <c r="R114" s="40">
        <v>153.22999999999999</v>
      </c>
      <c r="S114" s="40">
        <v>160.30000000000001</v>
      </c>
      <c r="T114" s="40">
        <v>180.49270000000001</v>
      </c>
      <c r="U114" s="39"/>
      <c r="V114" s="39"/>
    </row>
    <row r="115" spans="1:58" x14ac:dyDescent="0.2">
      <c r="A115" t="s">
        <v>44</v>
      </c>
      <c r="B115">
        <v>1993</v>
      </c>
      <c r="C115">
        <v>16</v>
      </c>
      <c r="D115" s="40">
        <v>116.3</v>
      </c>
      <c r="E115" s="40">
        <v>105.1</v>
      </c>
      <c r="F115" s="40">
        <v>106.6</v>
      </c>
      <c r="G115" s="40">
        <v>85.35</v>
      </c>
      <c r="H115" s="40">
        <v>128.1</v>
      </c>
      <c r="I115" s="40">
        <v>157.94</v>
      </c>
      <c r="J115" s="40">
        <v>147.4</v>
      </c>
      <c r="K115" s="40">
        <v>156.9</v>
      </c>
      <c r="L115" s="40">
        <v>158.19999999999999</v>
      </c>
      <c r="M115" s="40">
        <v>125.02</v>
      </c>
      <c r="N115" s="40">
        <v>153.27000000000001</v>
      </c>
      <c r="O115" s="40">
        <v>97.02</v>
      </c>
      <c r="P115" s="40">
        <v>99.3</v>
      </c>
      <c r="Q115" s="40">
        <v>114.1</v>
      </c>
      <c r="R115" s="40">
        <v>129.86000000000001</v>
      </c>
      <c r="S115" s="40">
        <v>122.5</v>
      </c>
      <c r="T115" s="40">
        <v>132.95690000000002</v>
      </c>
      <c r="U115" s="39"/>
      <c r="V115" s="39"/>
    </row>
    <row r="116" spans="1:58" x14ac:dyDescent="0.2">
      <c r="A116" t="s">
        <v>44</v>
      </c>
      <c r="B116">
        <v>1994</v>
      </c>
      <c r="C116">
        <v>16</v>
      </c>
      <c r="D116" s="40">
        <v>235.9</v>
      </c>
      <c r="E116" s="40">
        <v>208.1</v>
      </c>
      <c r="F116" s="40">
        <v>227.2</v>
      </c>
      <c r="G116" s="40">
        <v>214.87</v>
      </c>
      <c r="H116" s="40">
        <v>248.2</v>
      </c>
      <c r="I116" s="40">
        <v>272.43</v>
      </c>
      <c r="J116" s="40">
        <v>220.1</v>
      </c>
      <c r="K116" s="40">
        <v>241.8</v>
      </c>
      <c r="L116" s="40">
        <v>337.38</v>
      </c>
      <c r="M116" s="40">
        <v>252.91</v>
      </c>
      <c r="N116" s="40">
        <v>285.39999999999998</v>
      </c>
      <c r="O116" s="40">
        <v>190.5</v>
      </c>
      <c r="P116" s="40">
        <v>221.2</v>
      </c>
      <c r="Q116" s="40">
        <v>256.60000000000002</v>
      </c>
      <c r="R116" s="40">
        <v>263.39999999999998</v>
      </c>
      <c r="S116" s="40">
        <v>269.3</v>
      </c>
      <c r="T116" s="40">
        <v>260.46559999999999</v>
      </c>
      <c r="U116" s="39"/>
      <c r="V116" s="39"/>
    </row>
    <row r="117" spans="1:58" x14ac:dyDescent="0.2">
      <c r="A117" t="s">
        <v>44</v>
      </c>
      <c r="B117">
        <v>1995</v>
      </c>
      <c r="C117">
        <v>16</v>
      </c>
      <c r="D117" s="40">
        <v>193.9</v>
      </c>
      <c r="E117" s="40">
        <v>167.5</v>
      </c>
      <c r="F117" s="40">
        <v>148.19999999999999</v>
      </c>
      <c r="G117" s="40">
        <v>168.75</v>
      </c>
      <c r="H117" s="40">
        <v>188.6</v>
      </c>
      <c r="I117" s="40">
        <v>208.25</v>
      </c>
      <c r="J117" s="40">
        <v>235.6</v>
      </c>
      <c r="K117" s="40">
        <v>289.89999999999998</v>
      </c>
      <c r="L117" s="40">
        <v>317.45</v>
      </c>
      <c r="M117" s="40">
        <v>223.95</v>
      </c>
      <c r="N117" s="40">
        <v>271.33</v>
      </c>
      <c r="O117" s="40">
        <v>144.94</v>
      </c>
      <c r="P117" s="40">
        <v>146.4</v>
      </c>
      <c r="Q117" s="40">
        <v>143.9</v>
      </c>
      <c r="R117" s="40">
        <v>225.17</v>
      </c>
      <c r="S117" s="40">
        <v>221.9</v>
      </c>
      <c r="T117" s="40">
        <v>219.15629999999999</v>
      </c>
      <c r="U117" s="39"/>
      <c r="V117" s="39"/>
    </row>
    <row r="118" spans="1:58" x14ac:dyDescent="0.2">
      <c r="A118" t="s">
        <v>44</v>
      </c>
      <c r="B118">
        <v>1996</v>
      </c>
      <c r="C118">
        <v>16</v>
      </c>
      <c r="D118" s="40">
        <v>102</v>
      </c>
      <c r="E118" s="40">
        <v>85.3</v>
      </c>
      <c r="F118" s="40">
        <v>133.1</v>
      </c>
      <c r="G118" s="40">
        <v>92.96</v>
      </c>
      <c r="H118" s="40">
        <v>99.4</v>
      </c>
      <c r="I118" s="40">
        <v>103.78</v>
      </c>
      <c r="J118" s="40">
        <v>120</v>
      </c>
      <c r="K118" s="40">
        <v>113.3</v>
      </c>
      <c r="L118" s="40">
        <v>192.14</v>
      </c>
      <c r="M118" s="40">
        <v>121.73</v>
      </c>
      <c r="N118" s="40">
        <v>189.11</v>
      </c>
      <c r="O118" s="40">
        <v>120.96</v>
      </c>
      <c r="P118" s="40">
        <v>120.8</v>
      </c>
      <c r="Q118" s="40">
        <v>107.9</v>
      </c>
      <c r="R118" s="40">
        <v>149.69</v>
      </c>
      <c r="S118" s="40">
        <v>144.4</v>
      </c>
      <c r="T118" s="40">
        <v>137.84649999999999</v>
      </c>
      <c r="U118" s="39"/>
      <c r="V118" s="39"/>
    </row>
    <row r="119" spans="1:58" x14ac:dyDescent="0.2">
      <c r="A119" t="s">
        <v>44</v>
      </c>
      <c r="B119">
        <v>1997</v>
      </c>
      <c r="C119">
        <v>16</v>
      </c>
      <c r="D119" s="40">
        <v>177.7</v>
      </c>
      <c r="E119" s="40">
        <v>165.8</v>
      </c>
      <c r="F119" s="40">
        <v>124.9</v>
      </c>
      <c r="G119" s="40">
        <v>173.8</v>
      </c>
      <c r="H119" s="40">
        <v>168.4</v>
      </c>
      <c r="I119" s="40">
        <v>182.59</v>
      </c>
      <c r="J119" s="40">
        <v>140.30000000000001</v>
      </c>
      <c r="K119" s="40">
        <v>151.4</v>
      </c>
      <c r="L119" s="40">
        <v>155</v>
      </c>
      <c r="M119" s="40">
        <v>130.38999999999999</v>
      </c>
      <c r="N119" s="40">
        <v>177.26</v>
      </c>
      <c r="O119" s="40">
        <v>150.26</v>
      </c>
      <c r="P119" s="40">
        <v>126.4</v>
      </c>
      <c r="Q119" s="40">
        <v>118.9</v>
      </c>
      <c r="R119" s="40">
        <v>171.46</v>
      </c>
      <c r="S119" s="40">
        <v>143</v>
      </c>
      <c r="T119" s="40">
        <v>158.19040000000001</v>
      </c>
      <c r="U119" s="39"/>
      <c r="V119" s="39"/>
    </row>
    <row r="120" spans="1:58" x14ac:dyDescent="0.2">
      <c r="A120" t="s">
        <v>44</v>
      </c>
      <c r="B120">
        <v>1998</v>
      </c>
      <c r="C120">
        <v>16</v>
      </c>
      <c r="D120" s="40">
        <v>184.1</v>
      </c>
      <c r="E120" s="40">
        <v>195.2</v>
      </c>
      <c r="F120" s="40">
        <v>133.69999999999999</v>
      </c>
      <c r="G120" s="40">
        <v>190.05</v>
      </c>
      <c r="H120" s="40">
        <v>209.4</v>
      </c>
      <c r="I120" s="40">
        <v>266.56</v>
      </c>
      <c r="J120" s="40">
        <v>216.4</v>
      </c>
      <c r="K120" s="40">
        <v>259.10000000000002</v>
      </c>
      <c r="L120" s="40">
        <v>212.12</v>
      </c>
      <c r="M120" s="40">
        <v>204.31</v>
      </c>
      <c r="N120" s="40">
        <v>179.11</v>
      </c>
      <c r="O120" s="40">
        <v>157.53</v>
      </c>
      <c r="P120" s="40">
        <v>132.9</v>
      </c>
      <c r="Q120" s="40">
        <v>132.4</v>
      </c>
      <c r="R120" s="40">
        <v>148.72</v>
      </c>
      <c r="S120" s="40">
        <v>165.9</v>
      </c>
      <c r="T120" s="40">
        <v>189.41</v>
      </c>
      <c r="U120" s="39"/>
      <c r="V120" s="39"/>
    </row>
    <row r="121" spans="1:58" x14ac:dyDescent="0.2">
      <c r="A121" t="s">
        <v>44</v>
      </c>
      <c r="B121">
        <v>1999</v>
      </c>
      <c r="C121">
        <v>16</v>
      </c>
      <c r="D121" s="40">
        <v>119.3</v>
      </c>
      <c r="E121" s="40">
        <v>131.30000000000001</v>
      </c>
      <c r="F121" s="40">
        <v>120.2</v>
      </c>
      <c r="G121" s="40">
        <v>148.12</v>
      </c>
      <c r="H121" s="40">
        <v>152.5</v>
      </c>
      <c r="I121" s="40">
        <v>217.5</v>
      </c>
      <c r="J121" s="40">
        <v>176.3</v>
      </c>
      <c r="K121" s="40">
        <v>210.4</v>
      </c>
      <c r="L121" s="40">
        <v>286.25</v>
      </c>
      <c r="M121" s="40">
        <v>171.55</v>
      </c>
      <c r="N121" s="40">
        <v>275.87</v>
      </c>
      <c r="O121" s="40">
        <v>153.69999999999999</v>
      </c>
      <c r="P121" s="40">
        <v>131.80000000000001</v>
      </c>
      <c r="Q121" s="40">
        <v>129.9</v>
      </c>
      <c r="R121" s="40">
        <v>154.19999999999999</v>
      </c>
      <c r="S121" s="40">
        <v>167.2</v>
      </c>
      <c r="T121" s="40">
        <v>197.44</v>
      </c>
      <c r="U121" s="39"/>
      <c r="V121" s="39"/>
    </row>
    <row r="122" spans="1:58" x14ac:dyDescent="0.2">
      <c r="A122" t="s">
        <v>44</v>
      </c>
      <c r="B122">
        <v>2000</v>
      </c>
      <c r="C122">
        <v>16</v>
      </c>
      <c r="D122" s="40">
        <v>161.9</v>
      </c>
      <c r="E122" s="40">
        <v>182.1</v>
      </c>
      <c r="F122" s="40">
        <v>150.5</v>
      </c>
      <c r="G122" s="40">
        <v>161.19999999999999</v>
      </c>
      <c r="H122" s="40">
        <v>183.5</v>
      </c>
      <c r="I122" s="40">
        <v>196.6</v>
      </c>
      <c r="J122" s="40">
        <v>204.2</v>
      </c>
      <c r="K122" s="40">
        <v>221.2</v>
      </c>
      <c r="L122" s="40">
        <v>265.27999999999997</v>
      </c>
      <c r="M122" s="40">
        <v>163.41999999999999</v>
      </c>
      <c r="N122" s="40">
        <v>287.52</v>
      </c>
      <c r="O122" s="40">
        <v>123.29</v>
      </c>
      <c r="P122" s="40">
        <v>140.80000000000001</v>
      </c>
      <c r="Q122" s="40">
        <v>145.6</v>
      </c>
      <c r="R122" s="40">
        <v>236.78</v>
      </c>
      <c r="S122" s="40">
        <v>197</v>
      </c>
      <c r="T122" s="40">
        <v>201.68529999999998</v>
      </c>
      <c r="U122" s="39"/>
      <c r="V122" s="39"/>
    </row>
    <row r="123" spans="1:58" x14ac:dyDescent="0.2">
      <c r="A123" t="s">
        <v>44</v>
      </c>
      <c r="B123">
        <v>2001</v>
      </c>
      <c r="C123">
        <v>16</v>
      </c>
      <c r="D123" s="40">
        <v>163.1</v>
      </c>
      <c r="E123" s="40">
        <v>161.30000000000001</v>
      </c>
      <c r="F123" s="40">
        <v>118.7</v>
      </c>
      <c r="G123" s="40">
        <v>159.88</v>
      </c>
      <c r="H123" s="40">
        <v>167.8</v>
      </c>
      <c r="I123" s="40">
        <v>226.65</v>
      </c>
      <c r="J123" s="40">
        <v>239.4</v>
      </c>
      <c r="K123" s="40">
        <v>293.60000000000002</v>
      </c>
      <c r="L123" s="40">
        <v>350.87</v>
      </c>
      <c r="M123" s="40">
        <v>211.72</v>
      </c>
      <c r="N123" s="40">
        <v>293.69</v>
      </c>
      <c r="O123" s="40">
        <v>134.83000000000001</v>
      </c>
      <c r="P123" s="40">
        <v>137.80000000000001</v>
      </c>
      <c r="Q123" s="40">
        <v>139.19999999999999</v>
      </c>
      <c r="R123" s="40">
        <v>201.08</v>
      </c>
      <c r="S123" s="40">
        <v>200.5</v>
      </c>
      <c r="T123" s="40">
        <v>223.1097</v>
      </c>
      <c r="U123" s="39"/>
      <c r="V123" s="39"/>
    </row>
    <row r="124" spans="1:58" x14ac:dyDescent="0.2">
      <c r="A124" t="s">
        <v>44</v>
      </c>
      <c r="B124">
        <v>2002</v>
      </c>
      <c r="C124">
        <v>16</v>
      </c>
      <c r="D124" s="40">
        <v>186.3</v>
      </c>
      <c r="E124" s="40">
        <v>147.80000000000001</v>
      </c>
      <c r="F124" s="40">
        <v>151.5</v>
      </c>
      <c r="G124" s="40">
        <v>163.96</v>
      </c>
      <c r="H124" s="40">
        <v>170.1</v>
      </c>
      <c r="I124" s="40">
        <v>186</v>
      </c>
      <c r="J124" s="40">
        <v>183.5</v>
      </c>
      <c r="K124" s="40">
        <v>181.8</v>
      </c>
      <c r="L124" s="40">
        <v>288.74</v>
      </c>
      <c r="M124" s="40">
        <v>203.65</v>
      </c>
      <c r="N124" s="40">
        <v>238.04</v>
      </c>
      <c r="O124" s="40">
        <v>160.49</v>
      </c>
      <c r="P124" s="40">
        <v>150.30000000000001</v>
      </c>
      <c r="Q124" s="40">
        <v>139.5</v>
      </c>
      <c r="R124" s="40">
        <v>151.99</v>
      </c>
      <c r="S124" s="40">
        <v>178.4</v>
      </c>
      <c r="T124" s="40">
        <v>195.9769</v>
      </c>
      <c r="U124" s="39"/>
      <c r="V124" s="39"/>
    </row>
    <row r="125" spans="1:58" x14ac:dyDescent="0.2">
      <c r="A125" t="s">
        <v>44</v>
      </c>
      <c r="B125">
        <v>2003</v>
      </c>
      <c r="C125">
        <v>16</v>
      </c>
      <c r="D125" s="40">
        <v>152</v>
      </c>
      <c r="E125" s="40">
        <v>172.4</v>
      </c>
      <c r="F125" s="40">
        <v>75.599999999999994</v>
      </c>
      <c r="G125" s="40">
        <v>164.31</v>
      </c>
      <c r="H125" s="40">
        <v>139.69999999999999</v>
      </c>
      <c r="I125" s="40">
        <v>164.06</v>
      </c>
      <c r="J125" s="40">
        <v>138.5</v>
      </c>
      <c r="K125" s="40">
        <v>146.69999999999999</v>
      </c>
      <c r="L125" s="40">
        <v>155.53</v>
      </c>
      <c r="M125" s="40">
        <v>133.47</v>
      </c>
      <c r="N125" s="40">
        <v>140.94</v>
      </c>
      <c r="O125" s="40">
        <v>89.9</v>
      </c>
      <c r="P125" s="40">
        <v>66.400000000000006</v>
      </c>
      <c r="Q125" s="40">
        <v>78.900000000000006</v>
      </c>
      <c r="R125" s="40">
        <v>101.32</v>
      </c>
      <c r="S125" s="40">
        <v>123</v>
      </c>
      <c r="T125" s="40">
        <v>129.92449999999999</v>
      </c>
      <c r="U125" s="39"/>
      <c r="V125" s="39"/>
    </row>
    <row r="126" spans="1:58" ht="11.25" customHeight="1" x14ac:dyDescent="0.2">
      <c r="A126" t="s">
        <v>44</v>
      </c>
      <c r="B126">
        <v>2004</v>
      </c>
      <c r="C126">
        <v>16</v>
      </c>
      <c r="D126" s="40">
        <v>120.1</v>
      </c>
      <c r="E126" s="40">
        <v>119</v>
      </c>
      <c r="F126" s="40">
        <v>77.5</v>
      </c>
      <c r="G126" s="40">
        <v>109.71</v>
      </c>
      <c r="H126" s="40">
        <v>133.30000000000001</v>
      </c>
      <c r="I126" s="40">
        <v>177.46</v>
      </c>
      <c r="J126" s="40">
        <v>146.9</v>
      </c>
      <c r="K126" s="40">
        <v>158.6</v>
      </c>
      <c r="L126" s="40">
        <v>166.13</v>
      </c>
      <c r="M126" s="40">
        <v>165.97</v>
      </c>
      <c r="N126" s="40">
        <v>181.95</v>
      </c>
      <c r="O126" s="40">
        <v>107.99</v>
      </c>
      <c r="P126" s="40">
        <v>93.4</v>
      </c>
      <c r="Q126" s="40">
        <v>116.4</v>
      </c>
      <c r="R126" s="40">
        <v>167.55</v>
      </c>
      <c r="S126" s="40">
        <v>174.7</v>
      </c>
      <c r="T126" s="40">
        <v>150.01010000000002</v>
      </c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</row>
    <row r="127" spans="1:58" ht="11.25" customHeight="1" x14ac:dyDescent="0.2">
      <c r="A127" t="s">
        <v>44</v>
      </c>
      <c r="B127">
        <v>2005</v>
      </c>
      <c r="C127">
        <v>16</v>
      </c>
      <c r="D127" s="40">
        <v>144.56</v>
      </c>
      <c r="E127" s="40">
        <v>173.4</v>
      </c>
      <c r="F127" s="40">
        <v>123</v>
      </c>
      <c r="G127" s="40">
        <v>156.91</v>
      </c>
      <c r="H127" s="40">
        <v>169.5</v>
      </c>
      <c r="I127" s="40">
        <v>209.41</v>
      </c>
      <c r="J127" s="40">
        <v>191.15</v>
      </c>
      <c r="K127" s="40">
        <v>180.05</v>
      </c>
      <c r="L127" s="40">
        <v>260.16000000000003</v>
      </c>
      <c r="M127" s="40">
        <v>205.68</v>
      </c>
      <c r="N127" s="40">
        <v>233.1</v>
      </c>
      <c r="O127" s="40">
        <v>130.51</v>
      </c>
      <c r="P127" s="40">
        <v>119.16</v>
      </c>
      <c r="Q127" s="40">
        <v>125.84</v>
      </c>
      <c r="R127" s="40">
        <v>130.93</v>
      </c>
      <c r="S127" s="40">
        <v>149.57</v>
      </c>
      <c r="T127" s="40">
        <v>185.57069999999999</v>
      </c>
    </row>
    <row r="128" spans="1:58" x14ac:dyDescent="0.2">
      <c r="A128" t="s">
        <v>44</v>
      </c>
      <c r="B128">
        <v>2006</v>
      </c>
      <c r="C128">
        <v>16</v>
      </c>
      <c r="D128" s="40">
        <v>219.01</v>
      </c>
      <c r="E128" s="40">
        <v>203.6</v>
      </c>
      <c r="F128" s="40">
        <v>139.07</v>
      </c>
      <c r="G128" s="40">
        <v>210.88</v>
      </c>
      <c r="H128" s="40">
        <v>209.64</v>
      </c>
      <c r="I128" s="40">
        <v>271.74</v>
      </c>
      <c r="J128" s="40">
        <v>229.16</v>
      </c>
      <c r="K128" s="40">
        <v>261.05</v>
      </c>
      <c r="L128" s="40">
        <v>346.62</v>
      </c>
      <c r="M128" s="40">
        <v>246.03</v>
      </c>
      <c r="N128" s="40">
        <v>330.85</v>
      </c>
      <c r="O128" s="40">
        <v>160.4</v>
      </c>
      <c r="P128" s="40">
        <v>133.38999999999999</v>
      </c>
      <c r="Q128" s="40">
        <v>155.44999999999999</v>
      </c>
      <c r="R128" s="40">
        <v>189.2</v>
      </c>
      <c r="S128" s="40">
        <v>240.37</v>
      </c>
      <c r="T128" s="40">
        <v>244.85749999999999</v>
      </c>
    </row>
    <row r="129" spans="1:58" ht="11.25" customHeight="1" x14ac:dyDescent="0.2">
      <c r="A129" t="s">
        <v>44</v>
      </c>
      <c r="B129">
        <v>2007</v>
      </c>
      <c r="C129">
        <v>16</v>
      </c>
      <c r="D129" s="40">
        <v>172.32</v>
      </c>
      <c r="E129" s="40">
        <v>159.6</v>
      </c>
      <c r="F129" s="40">
        <v>205.01</v>
      </c>
      <c r="G129" s="40">
        <v>148.88</v>
      </c>
      <c r="H129" s="40">
        <v>191.06</v>
      </c>
      <c r="I129" s="40">
        <v>209.96</v>
      </c>
      <c r="J129" s="40">
        <v>168.61</v>
      </c>
      <c r="K129" s="40">
        <v>196.98</v>
      </c>
      <c r="L129" s="40">
        <v>245.87</v>
      </c>
      <c r="M129" s="40">
        <v>197.37</v>
      </c>
      <c r="N129" s="40">
        <v>233.93</v>
      </c>
      <c r="O129" s="40">
        <v>145.69</v>
      </c>
      <c r="P129" s="40">
        <v>179.77</v>
      </c>
      <c r="Q129" s="40">
        <v>179.92</v>
      </c>
      <c r="R129" s="40">
        <v>166.85</v>
      </c>
      <c r="S129" s="40">
        <v>192.47</v>
      </c>
      <c r="T129" s="40">
        <v>198.42</v>
      </c>
    </row>
    <row r="130" spans="1:58" x14ac:dyDescent="0.2">
      <c r="A130" t="s">
        <v>44</v>
      </c>
      <c r="B130">
        <v>2008</v>
      </c>
      <c r="C130">
        <v>16</v>
      </c>
      <c r="D130" s="40">
        <v>151.51130000000001</v>
      </c>
      <c r="E130" s="40">
        <v>135.07210000000001</v>
      </c>
      <c r="F130" s="40">
        <v>145.77430000000001</v>
      </c>
      <c r="G130" s="40">
        <v>140.57509999999999</v>
      </c>
      <c r="H130" s="40">
        <v>157.5445</v>
      </c>
      <c r="I130" s="40">
        <v>207.55090000000001</v>
      </c>
      <c r="J130" s="40">
        <v>208.45230000000001</v>
      </c>
      <c r="K130" s="40">
        <v>234.65640000000002</v>
      </c>
      <c r="L130" s="40">
        <v>266.43110000000001</v>
      </c>
      <c r="M130" s="40">
        <v>198.16329999999999</v>
      </c>
      <c r="N130" s="40">
        <v>249.7398</v>
      </c>
      <c r="O130" s="40">
        <v>147.33930000000001</v>
      </c>
      <c r="P130" s="40">
        <v>151.46170000000001</v>
      </c>
      <c r="Q130" s="40">
        <v>147.14109999999999</v>
      </c>
      <c r="R130" s="40">
        <v>184.09469999999999</v>
      </c>
      <c r="S130" s="40">
        <v>182.22379999999998</v>
      </c>
      <c r="T130" s="40">
        <v>197.25699999999998</v>
      </c>
      <c r="U130" s="39"/>
      <c r="V130" s="39"/>
    </row>
    <row r="131" spans="1:58" ht="11.25" customHeight="1" x14ac:dyDescent="0.2">
      <c r="A131" t="s">
        <v>44</v>
      </c>
      <c r="B131">
        <v>2009</v>
      </c>
      <c r="C131">
        <v>16</v>
      </c>
      <c r="D131" s="40">
        <v>147.8828</v>
      </c>
      <c r="E131" s="40">
        <v>127.9427</v>
      </c>
      <c r="F131" s="40">
        <v>134.3844</v>
      </c>
      <c r="G131" s="40">
        <v>132.32810000000001</v>
      </c>
      <c r="H131" s="40">
        <v>142.03309999999999</v>
      </c>
      <c r="I131" s="40">
        <v>178.07329999999999</v>
      </c>
      <c r="J131" s="40">
        <v>182.2406</v>
      </c>
      <c r="K131" s="40">
        <v>164.53139999999999</v>
      </c>
      <c r="L131" s="40">
        <v>253.48430000000002</v>
      </c>
      <c r="M131" s="40">
        <v>181.84520000000001</v>
      </c>
      <c r="N131" s="40">
        <v>250.45840000000001</v>
      </c>
      <c r="O131" s="40">
        <v>114.06530000000001</v>
      </c>
      <c r="P131" s="40">
        <v>125.32770000000001</v>
      </c>
      <c r="Q131" s="40">
        <v>139.0917</v>
      </c>
      <c r="R131" s="40">
        <v>188.88580000000002</v>
      </c>
      <c r="S131" s="40">
        <v>197.06389999999999</v>
      </c>
      <c r="T131" s="40">
        <v>184.00900000000001</v>
      </c>
      <c r="U131" s="39"/>
      <c r="V131" s="39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</row>
    <row r="132" spans="1:58" x14ac:dyDescent="0.2">
      <c r="A132" t="s">
        <v>44</v>
      </c>
      <c r="B132">
        <v>2010</v>
      </c>
      <c r="C132">
        <v>16</v>
      </c>
      <c r="D132" s="40">
        <v>186.6087</v>
      </c>
      <c r="E132" s="40">
        <v>151.49009999999998</v>
      </c>
      <c r="F132" s="40">
        <v>142.7192</v>
      </c>
      <c r="G132" s="40">
        <v>155.97140000000002</v>
      </c>
      <c r="H132" s="40">
        <v>156.21570000000003</v>
      </c>
      <c r="I132" s="40">
        <v>152.22640000000001</v>
      </c>
      <c r="J132" s="40">
        <v>168.48140000000001</v>
      </c>
      <c r="K132" s="40">
        <v>192.98160000000001</v>
      </c>
      <c r="L132" s="40">
        <v>205.1473</v>
      </c>
      <c r="M132" s="40">
        <v>169.11619999999999</v>
      </c>
      <c r="N132" s="40">
        <v>207.19389999999999</v>
      </c>
      <c r="O132" s="40">
        <v>154.59739999999999</v>
      </c>
      <c r="P132" s="40">
        <v>158.29079999999999</v>
      </c>
      <c r="Q132" s="40">
        <v>179.02209999999999</v>
      </c>
      <c r="R132" s="40">
        <v>186.5119</v>
      </c>
      <c r="S132" s="40">
        <v>172.0043</v>
      </c>
      <c r="T132" s="40">
        <v>176.2766</v>
      </c>
      <c r="V132" s="41">
        <f>CORREL(T3:T137,B3:B137)</f>
        <v>0.1510337633212788</v>
      </c>
      <c r="W132" s="41">
        <f>(V132^2/(1-V132^2))*131</f>
        <v>3.0580240857291834</v>
      </c>
      <c r="X132" s="41" t="s">
        <v>37</v>
      </c>
      <c r="Y132" s="40"/>
    </row>
    <row r="133" spans="1:58" x14ac:dyDescent="0.2">
      <c r="A133" t="s">
        <v>44</v>
      </c>
      <c r="B133">
        <v>2011</v>
      </c>
      <c r="C133">
        <v>16</v>
      </c>
      <c r="D133" s="40">
        <v>60.083300000000001</v>
      </c>
      <c r="E133" s="40">
        <v>58.333399999999997</v>
      </c>
      <c r="F133" s="40">
        <v>73.920100000000005</v>
      </c>
      <c r="G133" s="40">
        <v>69.031800000000004</v>
      </c>
      <c r="H133" s="40">
        <v>65.352199999999996</v>
      </c>
      <c r="I133" s="40">
        <v>69.440100000000001</v>
      </c>
      <c r="J133" s="40">
        <v>61.442299999999996</v>
      </c>
      <c r="K133" s="40">
        <v>59.493400000000001</v>
      </c>
      <c r="L133" s="40">
        <v>104.15039999999999</v>
      </c>
      <c r="M133" s="40">
        <v>58.473299999999995</v>
      </c>
      <c r="N133" s="40">
        <v>142.75309999999999</v>
      </c>
      <c r="O133" s="40">
        <v>90.106700000000004</v>
      </c>
      <c r="P133" s="40">
        <v>80.875</v>
      </c>
      <c r="Q133" s="40">
        <v>62.142899999999997</v>
      </c>
      <c r="R133" s="40">
        <v>105.3871</v>
      </c>
      <c r="S133" s="40">
        <v>70.960599999999999</v>
      </c>
      <c r="T133" s="40">
        <v>89.518699999999995</v>
      </c>
      <c r="U133" s="65"/>
      <c r="V133" s="41">
        <f>SLOPE(T3:T137,B3:B137)</f>
        <v>0.14278234562481706</v>
      </c>
      <c r="W133" s="41"/>
      <c r="X133" s="41"/>
      <c r="Y133" s="40"/>
    </row>
    <row r="134" spans="1:58" x14ac:dyDescent="0.2">
      <c r="A134" t="s">
        <v>44</v>
      </c>
      <c r="B134">
        <v>2012</v>
      </c>
      <c r="C134">
        <v>16</v>
      </c>
      <c r="D134" s="40">
        <v>93.97</v>
      </c>
      <c r="E134" s="40">
        <v>91.31</v>
      </c>
      <c r="F134" s="40">
        <v>76.14</v>
      </c>
      <c r="G134" s="40">
        <v>94.54</v>
      </c>
      <c r="H134" s="40">
        <v>98.05</v>
      </c>
      <c r="I134" s="40">
        <v>120.24</v>
      </c>
      <c r="J134" s="40">
        <v>130.9</v>
      </c>
      <c r="K134" s="40">
        <v>160.85</v>
      </c>
      <c r="L134" s="40">
        <v>143.6</v>
      </c>
      <c r="M134" s="40">
        <v>119.73</v>
      </c>
      <c r="N134" s="40">
        <v>138.80000000000001</v>
      </c>
      <c r="O134" s="40">
        <v>63.65</v>
      </c>
      <c r="P134" s="40">
        <v>76.849999999999994</v>
      </c>
      <c r="Q134" s="40">
        <v>74.400000000000006</v>
      </c>
      <c r="R134" s="40">
        <v>98.11</v>
      </c>
      <c r="S134" s="40">
        <v>90.2</v>
      </c>
      <c r="T134" s="40">
        <v>110.46</v>
      </c>
      <c r="V134" s="41">
        <f>INTERCEPT(T3:T137,B3:B137)</f>
        <v>-107.52704779566213</v>
      </c>
      <c r="W134" s="41"/>
      <c r="X134" s="41"/>
      <c r="Y134" s="40"/>
    </row>
    <row r="135" spans="1:58" ht="11.25" customHeight="1" x14ac:dyDescent="0.2">
      <c r="A135" t="s">
        <v>44</v>
      </c>
      <c r="B135">
        <v>2013</v>
      </c>
      <c r="C135">
        <v>16</v>
      </c>
      <c r="D135" s="40">
        <v>195.04</v>
      </c>
      <c r="E135" s="40">
        <v>143.66</v>
      </c>
      <c r="F135" s="40">
        <v>136.11000000000001</v>
      </c>
      <c r="G135" s="40">
        <v>150.13</v>
      </c>
      <c r="H135" s="40">
        <v>169.87</v>
      </c>
      <c r="I135" s="40">
        <v>155.82</v>
      </c>
      <c r="J135" s="40">
        <v>223.37</v>
      </c>
      <c r="K135" s="40">
        <v>293.39999999999998</v>
      </c>
      <c r="L135" s="40">
        <v>267.02</v>
      </c>
      <c r="M135" s="40">
        <v>225.63</v>
      </c>
      <c r="N135" s="40">
        <v>245.36</v>
      </c>
      <c r="O135" s="40">
        <v>132.88</v>
      </c>
      <c r="P135" s="40">
        <v>142.37</v>
      </c>
      <c r="Q135" s="40">
        <v>184.91</v>
      </c>
      <c r="R135" s="40">
        <v>204.78</v>
      </c>
      <c r="S135" s="40">
        <v>256.89</v>
      </c>
      <c r="T135" s="40">
        <v>201.46</v>
      </c>
      <c r="U135" s="39"/>
      <c r="V135" s="40">
        <f>V133*134</f>
        <v>19.132834313725485</v>
      </c>
      <c r="W135" s="41"/>
      <c r="X135" s="41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</row>
    <row r="136" spans="1:58" ht="11.25" customHeight="1" x14ac:dyDescent="0.2">
      <c r="A136" t="s">
        <v>44</v>
      </c>
      <c r="B136">
        <v>2014</v>
      </c>
      <c r="C136">
        <v>16</v>
      </c>
      <c r="D136" s="40">
        <v>165.78</v>
      </c>
      <c r="E136" s="40">
        <v>180.61</v>
      </c>
      <c r="F136" s="40">
        <v>135.37</v>
      </c>
      <c r="G136" s="40">
        <v>165.05</v>
      </c>
      <c r="H136" s="40">
        <v>170.36</v>
      </c>
      <c r="I136" s="40">
        <v>163.85</v>
      </c>
      <c r="J136" s="40">
        <v>107.86</v>
      </c>
      <c r="K136" s="40">
        <v>102.19</v>
      </c>
      <c r="L136" s="40">
        <v>140.55000000000001</v>
      </c>
      <c r="M136" s="40">
        <v>148.44999999999999</v>
      </c>
      <c r="N136" s="40">
        <v>177.86</v>
      </c>
      <c r="O136" s="40">
        <v>100.97</v>
      </c>
      <c r="P136" s="40">
        <v>133.94999999999999</v>
      </c>
      <c r="Q136" s="40">
        <v>133.22</v>
      </c>
      <c r="R136" s="40">
        <v>172.14</v>
      </c>
      <c r="S136" s="40">
        <v>135.4</v>
      </c>
      <c r="T136" s="40">
        <v>151.43</v>
      </c>
      <c r="U136" s="39"/>
      <c r="V136" s="40"/>
      <c r="W136" s="41"/>
      <c r="X136" s="41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</row>
    <row r="137" spans="1:58" ht="11.25" customHeight="1" x14ac:dyDescent="0.2">
      <c r="A137" t="s">
        <v>44</v>
      </c>
      <c r="B137">
        <v>2015</v>
      </c>
      <c r="C137">
        <v>16</v>
      </c>
      <c r="D137" s="40">
        <v>155.80000000000001</v>
      </c>
      <c r="E137" s="40">
        <v>138.6</v>
      </c>
      <c r="F137" s="40">
        <v>81.099999999999994</v>
      </c>
      <c r="G137" s="40">
        <v>162.9</v>
      </c>
      <c r="H137" s="40">
        <v>141.30000000000001</v>
      </c>
      <c r="I137" s="40">
        <v>143.19999999999999</v>
      </c>
      <c r="J137" s="40">
        <v>109.3</v>
      </c>
      <c r="K137" s="40">
        <v>134.80000000000001</v>
      </c>
      <c r="L137" s="40">
        <v>208.3</v>
      </c>
      <c r="M137" s="40">
        <v>108.5</v>
      </c>
      <c r="N137" s="40">
        <v>212.7</v>
      </c>
      <c r="O137" s="40">
        <v>123.6</v>
      </c>
      <c r="P137" s="40">
        <v>90.4</v>
      </c>
      <c r="Q137" s="40">
        <v>93</v>
      </c>
      <c r="R137" s="40">
        <v>118.1</v>
      </c>
      <c r="S137" s="40">
        <v>108.7</v>
      </c>
      <c r="T137" s="40">
        <v>148.6</v>
      </c>
      <c r="U137" s="39"/>
      <c r="V137" s="40"/>
      <c r="W137" s="41"/>
      <c r="X137" s="41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</row>
    <row r="138" spans="1:58" ht="11.25" customHeight="1" x14ac:dyDescent="0.2">
      <c r="A138" t="s">
        <v>44</v>
      </c>
      <c r="B138">
        <v>2016</v>
      </c>
      <c r="C138">
        <v>16</v>
      </c>
      <c r="D138" s="40">
        <v>135.4</v>
      </c>
      <c r="E138" s="40">
        <v>133.80000000000001</v>
      </c>
      <c r="F138" s="40">
        <v>86.3</v>
      </c>
      <c r="G138" s="40">
        <v>125</v>
      </c>
      <c r="H138" s="40">
        <v>129.9</v>
      </c>
      <c r="I138" s="40">
        <v>156.6</v>
      </c>
      <c r="J138" s="40">
        <v>222.2</v>
      </c>
      <c r="K138" s="40">
        <v>267.7</v>
      </c>
      <c r="L138" s="40">
        <v>277.39999999999998</v>
      </c>
      <c r="M138" s="40">
        <v>179.6</v>
      </c>
      <c r="N138" s="40">
        <v>217.6</v>
      </c>
      <c r="O138" s="40">
        <v>85.9</v>
      </c>
      <c r="P138" s="40">
        <v>93.3</v>
      </c>
      <c r="Q138" s="40">
        <v>101.8</v>
      </c>
      <c r="R138" s="40">
        <v>132.80000000000001</v>
      </c>
      <c r="S138" s="40">
        <v>138.6</v>
      </c>
      <c r="T138" s="40">
        <v>166.5</v>
      </c>
      <c r="U138" s="39"/>
      <c r="V138" s="40"/>
      <c r="W138" s="41"/>
      <c r="X138" s="41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</row>
    <row r="139" spans="1:58" ht="11.25" customHeight="1" x14ac:dyDescent="0.2">
      <c r="A139" t="s">
        <v>44</v>
      </c>
      <c r="B139">
        <v>2017</v>
      </c>
      <c r="C139">
        <v>16</v>
      </c>
      <c r="D139" s="40">
        <v>189</v>
      </c>
      <c r="E139" s="40">
        <v>130.6</v>
      </c>
      <c r="F139" s="40">
        <v>102.3</v>
      </c>
      <c r="G139" s="40">
        <v>161.69999999999999</v>
      </c>
      <c r="H139" s="40">
        <v>138.30000000000001</v>
      </c>
      <c r="I139" s="40">
        <v>132.30000000000001</v>
      </c>
      <c r="J139" s="40">
        <v>113.3</v>
      </c>
      <c r="K139" s="40">
        <v>132.30000000000001</v>
      </c>
      <c r="L139" s="40">
        <v>208.5</v>
      </c>
      <c r="M139" s="40">
        <v>144.30000000000001</v>
      </c>
      <c r="N139" s="40">
        <v>218.6</v>
      </c>
      <c r="O139" s="40">
        <v>153.30000000000001</v>
      </c>
      <c r="P139" s="40">
        <v>114.3</v>
      </c>
      <c r="Q139" s="40">
        <v>114.1</v>
      </c>
      <c r="R139" s="40">
        <v>132.80000000000001</v>
      </c>
      <c r="S139" s="40">
        <v>137.6</v>
      </c>
      <c r="T139" s="40">
        <v>157.9</v>
      </c>
      <c r="U139" s="39"/>
      <c r="V139" s="40"/>
      <c r="W139" s="41"/>
      <c r="X139" s="41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</row>
    <row r="140" spans="1:58" ht="11.25" customHeight="1" x14ac:dyDescent="0.2">
      <c r="A140" t="s">
        <v>44</v>
      </c>
      <c r="B140">
        <v>2018</v>
      </c>
      <c r="C140">
        <v>16</v>
      </c>
      <c r="D140" s="40">
        <v>111.4</v>
      </c>
      <c r="E140" s="40">
        <v>115.8</v>
      </c>
      <c r="F140" s="40">
        <v>106.7</v>
      </c>
      <c r="G140" s="40">
        <v>131.80000000000001</v>
      </c>
      <c r="H140" s="40">
        <v>122.9</v>
      </c>
      <c r="I140" s="40">
        <v>155.69999999999999</v>
      </c>
      <c r="J140" s="40">
        <v>176</v>
      </c>
      <c r="K140" s="40">
        <v>222.7</v>
      </c>
      <c r="L140" s="40">
        <v>169.3</v>
      </c>
      <c r="M140" s="40">
        <v>166.5</v>
      </c>
      <c r="N140" s="40">
        <v>150.5</v>
      </c>
      <c r="O140" s="40">
        <v>116.1</v>
      </c>
      <c r="P140" s="40">
        <v>100.5</v>
      </c>
      <c r="Q140" s="40">
        <v>104</v>
      </c>
      <c r="R140" s="40">
        <v>125.1</v>
      </c>
      <c r="S140" s="40">
        <v>146.9</v>
      </c>
      <c r="T140" s="40">
        <v>140.6</v>
      </c>
      <c r="U140" s="39"/>
      <c r="V140" s="40"/>
      <c r="W140" s="41"/>
      <c r="X140" s="41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</row>
    <row r="141" spans="1:58" ht="11.25" customHeight="1" x14ac:dyDescent="0.2">
      <c r="A141" t="s">
        <v>44</v>
      </c>
      <c r="B141">
        <v>2019</v>
      </c>
      <c r="C141">
        <v>16</v>
      </c>
      <c r="D141" s="40">
        <v>163</v>
      </c>
      <c r="E141" s="40">
        <v>149.6</v>
      </c>
      <c r="F141" s="40">
        <v>110.8</v>
      </c>
      <c r="G141" s="40">
        <v>175.2</v>
      </c>
      <c r="H141" s="40">
        <v>156</v>
      </c>
      <c r="I141" s="40">
        <v>194.1</v>
      </c>
      <c r="J141" s="40">
        <v>199.9</v>
      </c>
      <c r="K141" s="40">
        <v>240.5</v>
      </c>
      <c r="L141" s="40">
        <v>255.6</v>
      </c>
      <c r="M141" s="40">
        <v>206.2</v>
      </c>
      <c r="N141" s="40">
        <v>234.9</v>
      </c>
      <c r="O141" s="40">
        <v>103.1</v>
      </c>
      <c r="P141" s="40">
        <v>107.4</v>
      </c>
      <c r="Q141" s="40">
        <v>116</v>
      </c>
      <c r="R141" s="40">
        <v>146.4</v>
      </c>
      <c r="S141" s="40">
        <v>176</v>
      </c>
      <c r="T141" s="40">
        <v>182.7</v>
      </c>
      <c r="U141" s="39"/>
      <c r="V141" s="40"/>
      <c r="W141" s="41"/>
      <c r="X141" s="41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</row>
    <row r="142" spans="1:58" ht="11.25" customHeight="1" x14ac:dyDescent="0.2">
      <c r="A142" t="s">
        <v>44</v>
      </c>
      <c r="B142">
        <v>2020</v>
      </c>
      <c r="C142">
        <v>16</v>
      </c>
      <c r="D142" s="40">
        <v>92.2</v>
      </c>
      <c r="E142" s="40">
        <v>81.2</v>
      </c>
      <c r="F142" s="40">
        <v>76.7</v>
      </c>
      <c r="G142" s="40">
        <v>90</v>
      </c>
      <c r="H142" s="40">
        <v>90.6</v>
      </c>
      <c r="I142" s="40">
        <v>107.2</v>
      </c>
      <c r="J142" s="40">
        <v>113.8</v>
      </c>
      <c r="K142" s="40">
        <v>149.9</v>
      </c>
      <c r="L142" s="40">
        <v>131.69999999999999</v>
      </c>
      <c r="M142" s="40">
        <v>111.2</v>
      </c>
      <c r="N142" s="40">
        <v>133.9</v>
      </c>
      <c r="O142" s="40">
        <v>73.599999999999994</v>
      </c>
      <c r="P142" s="40">
        <v>74.900000000000006</v>
      </c>
      <c r="Q142" s="40">
        <v>68.7</v>
      </c>
      <c r="R142" s="40">
        <v>104.1</v>
      </c>
      <c r="S142" s="40">
        <v>86.2</v>
      </c>
      <c r="T142" s="40">
        <v>105.6</v>
      </c>
      <c r="U142" s="39"/>
      <c r="V142" s="39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</row>
    <row r="143" spans="1:58" ht="11.25" customHeight="1" x14ac:dyDescent="0.2">
      <c r="A143" t="s">
        <v>44</v>
      </c>
      <c r="B143">
        <v>2021</v>
      </c>
      <c r="C143">
        <v>16</v>
      </c>
      <c r="D143" s="40">
        <v>203.6</v>
      </c>
      <c r="E143" s="40">
        <v>177.9</v>
      </c>
      <c r="F143" s="40">
        <v>119.4</v>
      </c>
      <c r="G143" s="40">
        <v>199.4</v>
      </c>
      <c r="H143" s="40">
        <v>183.4</v>
      </c>
      <c r="I143" s="40">
        <v>190</v>
      </c>
      <c r="J143" s="40">
        <v>163.80000000000001</v>
      </c>
      <c r="K143" s="40">
        <v>195.2</v>
      </c>
      <c r="L143" s="40">
        <v>209.6</v>
      </c>
      <c r="M143" s="40">
        <v>165.3</v>
      </c>
      <c r="N143" s="40">
        <v>204.6</v>
      </c>
      <c r="O143" s="40">
        <v>133.30000000000001</v>
      </c>
      <c r="P143" s="40">
        <v>126.7</v>
      </c>
      <c r="Q143" s="40">
        <v>118.9</v>
      </c>
      <c r="R143" s="40">
        <v>167.4</v>
      </c>
      <c r="S143" s="40">
        <v>154.6</v>
      </c>
      <c r="T143" s="40">
        <v>175.6</v>
      </c>
      <c r="U143" s="39"/>
      <c r="V143" s="39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</row>
    <row r="144" spans="1:58" ht="11.25" customHeight="1" x14ac:dyDescent="0.2">
      <c r="A144" t="s">
        <v>44</v>
      </c>
      <c r="B144">
        <v>2022</v>
      </c>
      <c r="C144">
        <v>16</v>
      </c>
      <c r="D144" s="40">
        <v>118.4</v>
      </c>
      <c r="E144" s="40">
        <v>111</v>
      </c>
      <c r="F144" s="40">
        <v>58.4</v>
      </c>
      <c r="G144" s="40">
        <v>139</v>
      </c>
      <c r="H144" s="40">
        <v>109.4</v>
      </c>
      <c r="I144" s="40">
        <v>127.8</v>
      </c>
      <c r="J144" s="40">
        <v>120.6</v>
      </c>
      <c r="K144" s="40">
        <v>145.1</v>
      </c>
      <c r="L144" s="40">
        <v>165.6</v>
      </c>
      <c r="M144" s="40">
        <v>124.1</v>
      </c>
      <c r="N144" s="40">
        <v>156.5</v>
      </c>
      <c r="O144" s="40">
        <v>65.7</v>
      </c>
      <c r="P144" s="40">
        <v>60.9</v>
      </c>
      <c r="Q144" s="40">
        <v>68.400000000000006</v>
      </c>
      <c r="R144" s="40">
        <v>89.4</v>
      </c>
      <c r="S144" s="40">
        <v>102.6</v>
      </c>
      <c r="T144" s="40">
        <v>118.5</v>
      </c>
      <c r="U144" s="39"/>
      <c r="V144" s="39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</row>
    <row r="145" spans="1:58" ht="11.25" customHeight="1" x14ac:dyDescent="0.2">
      <c r="A145" t="s">
        <v>44</v>
      </c>
      <c r="B145">
        <v>2023</v>
      </c>
      <c r="C145">
        <v>16</v>
      </c>
      <c r="D145" s="40">
        <v>154.19999999999999</v>
      </c>
      <c r="E145" s="40">
        <v>167.5</v>
      </c>
      <c r="F145" s="40">
        <v>137.4</v>
      </c>
      <c r="G145" s="40">
        <v>156.5</v>
      </c>
      <c r="H145" s="40">
        <v>178.9</v>
      </c>
      <c r="I145" s="40">
        <v>245.9</v>
      </c>
      <c r="J145" s="40">
        <v>208.1</v>
      </c>
      <c r="K145" s="40">
        <v>262.2</v>
      </c>
      <c r="L145" s="40">
        <v>253.7</v>
      </c>
      <c r="M145" s="40">
        <v>219.7</v>
      </c>
      <c r="N145" s="40">
        <v>245.3</v>
      </c>
      <c r="O145" s="40">
        <v>111.8</v>
      </c>
      <c r="P145" s="40">
        <v>132.1</v>
      </c>
      <c r="Q145" s="40">
        <v>122.2</v>
      </c>
      <c r="R145" s="40">
        <v>153.6</v>
      </c>
      <c r="S145" s="40">
        <v>180.7</v>
      </c>
      <c r="T145" s="40">
        <v>196.7</v>
      </c>
      <c r="U145" s="39"/>
      <c r="V145" s="39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</row>
    <row r="146" spans="1:58" ht="11.25" customHeight="1" x14ac:dyDescent="0.2">
      <c r="A146" t="s">
        <v>29</v>
      </c>
      <c r="D146" s="40">
        <f>AVERAGE(D3:D145)</f>
        <v>151.22613776223776</v>
      </c>
      <c r="E146" s="40">
        <f t="shared" ref="E146:T146" si="0">AVERAGE(E3:E145)</f>
        <v>145.48595804195796</v>
      </c>
      <c r="F146" s="40">
        <f t="shared" si="0"/>
        <v>122.26700489510488</v>
      </c>
      <c r="G146" s="40">
        <f t="shared" si="0"/>
        <v>145.25052657342658</v>
      </c>
      <c r="H146" s="40">
        <f t="shared" si="0"/>
        <v>152.73888531468535</v>
      </c>
      <c r="I146" s="40">
        <f t="shared" si="0"/>
        <v>179.50776713286712</v>
      </c>
      <c r="J146" s="40">
        <f t="shared" si="0"/>
        <v>168.39641118881124</v>
      </c>
      <c r="K146" s="40">
        <f t="shared" si="0"/>
        <v>191.69737342657348</v>
      </c>
      <c r="L146" s="40">
        <f t="shared" si="0"/>
        <v>219.19880629370624</v>
      </c>
      <c r="M146" s="40">
        <f t="shared" si="0"/>
        <v>165.88864475524477</v>
      </c>
      <c r="N146" s="40">
        <f t="shared" si="0"/>
        <v>206.33516433566427</v>
      </c>
      <c r="O146" s="40">
        <f t="shared" si="0"/>
        <v>126.01050139860135</v>
      </c>
      <c r="P146" s="40">
        <f t="shared" si="0"/>
        <v>123.81228461538461</v>
      </c>
      <c r="Q146" s="40">
        <f t="shared" si="0"/>
        <v>126.44530629370631</v>
      </c>
      <c r="R146" s="40">
        <f t="shared" si="0"/>
        <v>167.31853776223778</v>
      </c>
      <c r="S146" s="40">
        <f t="shared" si="0"/>
        <v>160.63431188811191</v>
      </c>
      <c r="T146" s="40">
        <f t="shared" si="0"/>
        <v>169.76818041958043</v>
      </c>
      <c r="U146" s="39"/>
      <c r="V146" s="39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</row>
    <row r="147" spans="1:58" ht="11.25" customHeight="1" x14ac:dyDescent="0.2">
      <c r="A147" t="s">
        <v>30</v>
      </c>
      <c r="D147" s="40">
        <f t="shared" ref="D147:T147" si="1">AVERAGE(D83:D112)</f>
        <v>163.01000000000002</v>
      </c>
      <c r="E147" s="40">
        <f t="shared" si="1"/>
        <v>158.58333333333334</v>
      </c>
      <c r="F147" s="40">
        <f t="shared" si="1"/>
        <v>131.48666666666665</v>
      </c>
      <c r="G147" s="40">
        <f t="shared" si="1"/>
        <v>155.08233333333337</v>
      </c>
      <c r="H147" s="40">
        <f t="shared" si="1"/>
        <v>167.97999999999996</v>
      </c>
      <c r="I147" s="40">
        <f t="shared" si="1"/>
        <v>204.90066666666669</v>
      </c>
      <c r="J147" s="40">
        <f t="shared" si="1"/>
        <v>190.88666666666663</v>
      </c>
      <c r="K147" s="40">
        <f t="shared" si="1"/>
        <v>221.63999999999996</v>
      </c>
      <c r="L147" s="40">
        <f t="shared" si="1"/>
        <v>243.42999999999998</v>
      </c>
      <c r="M147" s="40">
        <f t="shared" si="1"/>
        <v>190.88900000000004</v>
      </c>
      <c r="N147" s="40">
        <f t="shared" si="1"/>
        <v>222.75366666666665</v>
      </c>
      <c r="O147" s="40">
        <f t="shared" si="1"/>
        <v>134.19800000000004</v>
      </c>
      <c r="P147" s="40">
        <f t="shared" si="1"/>
        <v>131.02999999999997</v>
      </c>
      <c r="Q147" s="40">
        <f t="shared" si="1"/>
        <v>134.93666666666667</v>
      </c>
      <c r="R147" s="40">
        <f t="shared" si="1"/>
        <v>170.833</v>
      </c>
      <c r="S147" s="40">
        <f t="shared" si="1"/>
        <v>176.05333333333334</v>
      </c>
      <c r="T147" s="40">
        <f t="shared" si="1"/>
        <v>185.89523666666668</v>
      </c>
      <c r="U147" s="39"/>
      <c r="V147" s="39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</row>
    <row r="148" spans="1:58" ht="11.25" customHeight="1" x14ac:dyDescent="0.2">
      <c r="A148" t="s">
        <v>31</v>
      </c>
      <c r="D148" s="40">
        <f t="shared" ref="D148:T148" si="2">AVERAGE(D93:D122)</f>
        <v>158.04666666666668</v>
      </c>
      <c r="E148" s="40">
        <f t="shared" si="2"/>
        <v>151.38666666666671</v>
      </c>
      <c r="F148" s="40">
        <f t="shared" si="2"/>
        <v>129.6933333333333</v>
      </c>
      <c r="G148" s="40">
        <f t="shared" si="2"/>
        <v>152.11799999999997</v>
      </c>
      <c r="H148" s="40">
        <f t="shared" si="2"/>
        <v>161.41666666666663</v>
      </c>
      <c r="I148" s="40">
        <f t="shared" si="2"/>
        <v>197.21966666666671</v>
      </c>
      <c r="J148" s="40">
        <f t="shared" si="2"/>
        <v>185.49000000000004</v>
      </c>
      <c r="K148" s="40">
        <f t="shared" si="2"/>
        <v>208.73333333333326</v>
      </c>
      <c r="L148" s="40">
        <f t="shared" si="2"/>
        <v>231.02266666666665</v>
      </c>
      <c r="M148" s="40">
        <f t="shared" si="2"/>
        <v>180.32333333333332</v>
      </c>
      <c r="N148" s="40">
        <f t="shared" si="2"/>
        <v>213.45399999999998</v>
      </c>
      <c r="O148" s="40">
        <f t="shared" si="2"/>
        <v>130.38466666666667</v>
      </c>
      <c r="P148" s="40">
        <f t="shared" si="2"/>
        <v>128.72</v>
      </c>
      <c r="Q148" s="40">
        <f t="shared" si="2"/>
        <v>131.61666666666667</v>
      </c>
      <c r="R148" s="40">
        <f t="shared" si="2"/>
        <v>165.46599999999998</v>
      </c>
      <c r="S148" s="40">
        <f t="shared" si="2"/>
        <v>168.79999999999998</v>
      </c>
      <c r="T148" s="40">
        <f t="shared" si="2"/>
        <v>178.63024333333331</v>
      </c>
      <c r="U148" s="39"/>
      <c r="V148" s="39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</row>
    <row r="149" spans="1:58" ht="11.25" customHeight="1" x14ac:dyDescent="0.2">
      <c r="A149" t="s">
        <v>32</v>
      </c>
      <c r="D149" s="40">
        <f>AVERAGE(D103:D132)</f>
        <v>166.42309333333336</v>
      </c>
      <c r="E149" s="40">
        <f t="shared" ref="E149:T149" si="3">AVERAGE(E103:E132)</f>
        <v>154.58683000000002</v>
      </c>
      <c r="F149" s="40">
        <f t="shared" si="3"/>
        <v>133.5852633333333</v>
      </c>
      <c r="G149" s="40">
        <f t="shared" si="3"/>
        <v>157.84582</v>
      </c>
      <c r="H149" s="40">
        <f t="shared" si="3"/>
        <v>166.83977666666669</v>
      </c>
      <c r="I149" s="40">
        <f t="shared" si="3"/>
        <v>202.68402</v>
      </c>
      <c r="J149" s="40">
        <f t="shared" si="3"/>
        <v>191.29314333333332</v>
      </c>
      <c r="K149" s="40">
        <f t="shared" si="3"/>
        <v>211.89831333333333</v>
      </c>
      <c r="L149" s="40">
        <f t="shared" si="3"/>
        <v>247.81208999999993</v>
      </c>
      <c r="M149" s="40">
        <f t="shared" si="3"/>
        <v>189.39849000000001</v>
      </c>
      <c r="N149" s="40">
        <f t="shared" si="3"/>
        <v>225.49373666666671</v>
      </c>
      <c r="O149" s="40">
        <f t="shared" si="3"/>
        <v>135.19706666666667</v>
      </c>
      <c r="P149" s="40">
        <f t="shared" si="3"/>
        <v>132.79667333333333</v>
      </c>
      <c r="Q149" s="40">
        <f t="shared" si="3"/>
        <v>136.21216333333334</v>
      </c>
      <c r="R149" s="40">
        <f t="shared" si="3"/>
        <v>168.36408</v>
      </c>
      <c r="S149" s="40">
        <f t="shared" si="3"/>
        <v>177.11340000000001</v>
      </c>
      <c r="T149" s="40">
        <f t="shared" si="3"/>
        <v>186.63325</v>
      </c>
      <c r="U149" s="39"/>
      <c r="V149" s="39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</row>
    <row r="150" spans="1:58" ht="11.25" customHeight="1" x14ac:dyDescent="0.2">
      <c r="A150" t="s">
        <v>185</v>
      </c>
      <c r="D150" s="40">
        <f>AVERAGE(D113:D142)</f>
        <v>153.99553666666665</v>
      </c>
      <c r="E150" s="40">
        <f t="shared" ref="E150:T150" si="4">AVERAGE(E113:E142)</f>
        <v>143.43394333333333</v>
      </c>
      <c r="F150" s="40">
        <f t="shared" si="4"/>
        <v>123.46993333333332</v>
      </c>
      <c r="G150" s="40">
        <f t="shared" si="4"/>
        <v>146.61288000000002</v>
      </c>
      <c r="H150" s="40">
        <f t="shared" si="4"/>
        <v>152.54085000000001</v>
      </c>
      <c r="I150" s="40">
        <f t="shared" si="4"/>
        <v>176.53402333333332</v>
      </c>
      <c r="J150" s="40">
        <f t="shared" si="4"/>
        <v>168.19555333333335</v>
      </c>
      <c r="K150" s="40">
        <f t="shared" si="4"/>
        <v>189.69609333333332</v>
      </c>
      <c r="L150" s="40">
        <f t="shared" si="4"/>
        <v>224.48910333333333</v>
      </c>
      <c r="M150" s="40">
        <f t="shared" si="4"/>
        <v>167.97226666666668</v>
      </c>
      <c r="N150" s="40">
        <f t="shared" si="4"/>
        <v>213.79550666666663</v>
      </c>
      <c r="O150" s="40">
        <f t="shared" si="4"/>
        <v>125.84829000000001</v>
      </c>
      <c r="P150" s="40">
        <f t="shared" si="4"/>
        <v>123.52150666666667</v>
      </c>
      <c r="Q150" s="40">
        <f t="shared" si="4"/>
        <v>127.51792666666665</v>
      </c>
      <c r="R150" s="40">
        <f t="shared" si="4"/>
        <v>158.91298333333336</v>
      </c>
      <c r="S150" s="40">
        <f t="shared" si="4"/>
        <v>161.42841999999999</v>
      </c>
      <c r="T150" s="40">
        <f t="shared" si="4"/>
        <v>171.20088333333339</v>
      </c>
      <c r="U150" s="39"/>
      <c r="V150" s="39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</row>
    <row r="151" spans="1:58" x14ac:dyDescent="0.2">
      <c r="A151" t="s">
        <v>189</v>
      </c>
      <c r="D151" s="40">
        <f>AVERAGE(D3:D32)</f>
        <v>145.69572000000002</v>
      </c>
      <c r="E151" s="40">
        <f t="shared" ref="E151:S151" si="5">AVERAGE(E3:E32)</f>
        <v>140.99579</v>
      </c>
      <c r="F151" s="40">
        <f t="shared" si="5"/>
        <v>127.00612333333335</v>
      </c>
      <c r="G151" s="40">
        <f t="shared" si="5"/>
        <v>140.41529666666665</v>
      </c>
      <c r="H151" s="40">
        <f t="shared" si="5"/>
        <v>148.96450333333331</v>
      </c>
      <c r="I151" s="40">
        <f t="shared" si="5"/>
        <v>172.15899999999999</v>
      </c>
      <c r="J151" s="40">
        <f t="shared" si="5"/>
        <v>158.01733999999996</v>
      </c>
      <c r="K151" s="40">
        <f t="shared" si="5"/>
        <v>175.97472000000002</v>
      </c>
      <c r="L151" s="40">
        <f t="shared" si="5"/>
        <v>209.19453999999999</v>
      </c>
      <c r="M151" s="40">
        <f t="shared" si="5"/>
        <v>155.59860666666663</v>
      </c>
      <c r="N151" s="40">
        <f t="shared" si="5"/>
        <v>198.92077666666668</v>
      </c>
      <c r="O151" s="40">
        <f t="shared" si="5"/>
        <v>122.89376666666665</v>
      </c>
      <c r="P151" s="40">
        <f t="shared" si="5"/>
        <v>128.80038333333331</v>
      </c>
      <c r="Q151" s="40">
        <f t="shared" si="5"/>
        <v>129.79136666666665</v>
      </c>
      <c r="R151" s="40">
        <f t="shared" si="5"/>
        <v>177.56604666666667</v>
      </c>
      <c r="S151" s="40">
        <f t="shared" si="5"/>
        <v>157.37513333333334</v>
      </c>
      <c r="T151" s="40">
        <f>AVERAGE(T3:T32)</f>
        <v>165.22587333333328</v>
      </c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</row>
    <row r="152" spans="1:58" x14ac:dyDescent="0.2">
      <c r="U152" s="39"/>
      <c r="V152" s="39"/>
      <c r="W152" s="39"/>
      <c r="X152" s="39"/>
    </row>
    <row r="153" spans="1:58" x14ac:dyDescent="0.2">
      <c r="U153" s="39"/>
      <c r="V153" s="39"/>
      <c r="W153" s="39"/>
      <c r="X153" s="39"/>
    </row>
    <row r="154" spans="1:58" x14ac:dyDescent="0.2">
      <c r="U154" s="39"/>
      <c r="V154" s="39"/>
      <c r="W154" s="39"/>
      <c r="X154" s="39"/>
    </row>
  </sheetData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S153"/>
  <sheetViews>
    <sheetView showGridLines="0" topLeftCell="A136" workbookViewId="0">
      <selection activeCell="F155" sqref="F155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45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91" t="s">
        <v>193</v>
      </c>
      <c r="C1" s="91"/>
      <c r="D1" s="92"/>
    </row>
    <row r="2" spans="1:19" ht="15.95" customHeight="1" x14ac:dyDescent="0.2">
      <c r="A2" s="16" t="s">
        <v>2</v>
      </c>
      <c r="B2" s="91"/>
      <c r="C2" s="91"/>
      <c r="D2" s="92"/>
    </row>
    <row r="3" spans="1:19" ht="15.95" customHeight="1" x14ac:dyDescent="0.2">
      <c r="A3" s="16" t="s">
        <v>0</v>
      </c>
      <c r="B3" s="91" t="s">
        <v>200</v>
      </c>
      <c r="C3" s="91"/>
      <c r="D3" s="92"/>
      <c r="S3" s="9" t="str">
        <f>"Quelle: "&amp;'4_Daten'!B3</f>
        <v>Quelle: Deutscher Wetterdienst (DWD), Mitteilung vom 15.03.2024</v>
      </c>
    </row>
    <row r="4" spans="1:19" x14ac:dyDescent="0.2">
      <c r="A4" s="16" t="s">
        <v>3</v>
      </c>
      <c r="B4" s="91"/>
      <c r="C4" s="91"/>
      <c r="D4" s="92"/>
    </row>
    <row r="5" spans="1:19" x14ac:dyDescent="0.2">
      <c r="A5" s="16" t="s">
        <v>8</v>
      </c>
      <c r="B5" s="91" t="s">
        <v>43</v>
      </c>
      <c r="C5" s="91"/>
      <c r="D5" s="92"/>
    </row>
    <row r="6" spans="1:19" x14ac:dyDescent="0.2">
      <c r="A6" s="17" t="s">
        <v>9</v>
      </c>
      <c r="B6" s="93"/>
      <c r="C6" s="93"/>
      <c r="D6" s="94"/>
    </row>
    <row r="8" spans="1:19" x14ac:dyDescent="0.2">
      <c r="A8" s="10"/>
      <c r="B8" s="10"/>
      <c r="C8" s="46"/>
      <c r="D8" s="8"/>
    </row>
    <row r="9" spans="1:19" ht="18.75" customHeight="1" x14ac:dyDescent="0.2">
      <c r="A9" s="8"/>
      <c r="B9" s="37"/>
      <c r="C9" s="38" t="s">
        <v>33</v>
      </c>
      <c r="D9" s="38" t="s">
        <v>190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49" t="e">
        <f>NA()</f>
        <v>#N/A</v>
      </c>
      <c r="D10" s="47">
        <f>'4_DWD'!$T$151</f>
        <v>165.22587333333328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58">
        <f>'4_DWD'!T3</f>
        <v>163.94200000000001</v>
      </c>
      <c r="D11" s="48">
        <f>'4_DWD'!$T$151</f>
        <v>165.22587333333328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59">
        <f>'4_DWD'!T4</f>
        <v>149.2801</v>
      </c>
      <c r="D12" s="47">
        <f>'4_DWD'!$T$151</f>
        <v>165.22587333333328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58">
        <f>'4_DWD'!T5</f>
        <v>104.93219999999999</v>
      </c>
      <c r="D13" s="48">
        <f>'4_DWD'!$T$151</f>
        <v>165.22587333333328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59">
        <f>'4_DWD'!T6</f>
        <v>121.47329999999999</v>
      </c>
      <c r="D14" s="47">
        <f>'4_DWD'!$T$151</f>
        <v>165.22587333333328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58">
        <f>'4_DWD'!T7</f>
        <v>168.53</v>
      </c>
      <c r="D15" s="48">
        <f>'4_DWD'!$T$151</f>
        <v>165.22587333333328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59">
        <f>'4_DWD'!T8</f>
        <v>154.35730000000001</v>
      </c>
      <c r="D16" s="47">
        <f>'4_DWD'!$T$151</f>
        <v>165.22587333333328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58">
        <f>'4_DWD'!T9</f>
        <v>192.79179999999999</v>
      </c>
      <c r="D17" s="48">
        <f>'4_DWD'!$T$151</f>
        <v>165.22587333333328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59">
        <f>'4_DWD'!T10</f>
        <v>187.11279999999999</v>
      </c>
      <c r="D18" s="47">
        <f>'4_DWD'!$T$151</f>
        <v>165.22587333333328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58">
        <f>'4_DWD'!T11</f>
        <v>177.70400000000001</v>
      </c>
      <c r="D19" s="48">
        <f>'4_DWD'!$T$151</f>
        <v>165.22587333333328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59">
        <f>'4_DWD'!T12</f>
        <v>156.8854</v>
      </c>
      <c r="D20" s="47">
        <f>'4_DWD'!$T$151</f>
        <v>165.22587333333328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58">
        <f>'4_DWD'!T13</f>
        <v>177.03</v>
      </c>
      <c r="D21" s="48">
        <f>'4_DWD'!$T$151</f>
        <v>165.22587333333328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59">
        <f>'4_DWD'!T14</f>
        <v>113.87</v>
      </c>
      <c r="D22" s="47">
        <f>'4_DWD'!$T$151</f>
        <v>165.22587333333328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58">
        <f>'4_DWD'!T15</f>
        <v>85.27</v>
      </c>
      <c r="D23" s="48">
        <f>'4_DWD'!$T$151</f>
        <v>165.22587333333328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59">
        <f>'4_DWD'!T16</f>
        <v>143.94</v>
      </c>
      <c r="D24" s="47">
        <f>'4_DWD'!$T$151</f>
        <v>165.22587333333328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58">
        <f>'4_DWD'!T17</f>
        <v>181.08</v>
      </c>
      <c r="D25" s="48">
        <f>'4_DWD'!$T$151</f>
        <v>165.22587333333328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59">
        <f>'4_DWD'!T18</f>
        <v>199.59</v>
      </c>
      <c r="D26" s="47">
        <f>'4_DWD'!$T$151</f>
        <v>165.22587333333328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58">
        <f>'4_DWD'!T19</f>
        <v>215.42</v>
      </c>
      <c r="D27" s="48">
        <f>'4_DWD'!$T$151</f>
        <v>165.22587333333328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59">
        <f>'4_DWD'!T20</f>
        <v>232.77</v>
      </c>
      <c r="D28" s="47">
        <f>'4_DWD'!$T$151</f>
        <v>165.22587333333328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58">
        <f>'4_DWD'!T21</f>
        <v>203.82</v>
      </c>
      <c r="D29" s="48">
        <f>'4_DWD'!$T$151</f>
        <v>165.22587333333328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59">
        <f>'4_DWD'!T22</f>
        <v>141.24</v>
      </c>
      <c r="D30" s="47">
        <f>'4_DWD'!$T$151</f>
        <v>165.22587333333328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58">
        <f>'4_DWD'!T23</f>
        <v>166.84879999999998</v>
      </c>
      <c r="D31" s="48">
        <f>'4_DWD'!$T$151</f>
        <v>165.22587333333328</v>
      </c>
    </row>
    <row r="32" spans="1:19" ht="18.75" customHeight="1" x14ac:dyDescent="0.2">
      <c r="A32" s="14"/>
      <c r="B32" s="13">
        <v>1902</v>
      </c>
      <c r="C32" s="59">
        <f>'4_DWD'!T24</f>
        <v>197.52049999999997</v>
      </c>
      <c r="D32" s="47">
        <f>'4_DWD'!$T$151</f>
        <v>165.22587333333328</v>
      </c>
    </row>
    <row r="33" spans="1:4" ht="18.75" customHeight="1" x14ac:dyDescent="0.2">
      <c r="A33" s="14"/>
      <c r="B33" s="15">
        <v>1903</v>
      </c>
      <c r="C33" s="58">
        <f>'4_DWD'!T25</f>
        <v>165.91809999999998</v>
      </c>
      <c r="D33" s="48">
        <f>'4_DWD'!$T$151</f>
        <v>165.22587333333328</v>
      </c>
    </row>
    <row r="34" spans="1:4" ht="18.75" customHeight="1" x14ac:dyDescent="0.2">
      <c r="A34" s="14"/>
      <c r="B34" s="13">
        <v>1904</v>
      </c>
      <c r="C34" s="59">
        <f>'4_DWD'!T26</f>
        <v>158.18340000000001</v>
      </c>
      <c r="D34" s="47">
        <f>'4_DWD'!$T$151</f>
        <v>165.22587333333328</v>
      </c>
    </row>
    <row r="35" spans="1:4" ht="18.75" customHeight="1" x14ac:dyDescent="0.2">
      <c r="A35" s="14"/>
      <c r="B35" s="15">
        <v>1905</v>
      </c>
      <c r="C35" s="58">
        <f>'4_DWD'!T27</f>
        <v>172.85719999999998</v>
      </c>
      <c r="D35" s="48">
        <f>'4_DWD'!$T$151</f>
        <v>165.22587333333328</v>
      </c>
    </row>
    <row r="36" spans="1:4" ht="18.75" customHeight="1" x14ac:dyDescent="0.2">
      <c r="A36" s="14"/>
      <c r="B36" s="13">
        <v>1906</v>
      </c>
      <c r="C36" s="59">
        <f>'4_DWD'!T28</f>
        <v>201.6797</v>
      </c>
      <c r="D36" s="47">
        <f>'4_DWD'!$T$151</f>
        <v>165.22587333333328</v>
      </c>
    </row>
    <row r="37" spans="1:4" ht="18.75" customHeight="1" x14ac:dyDescent="0.2">
      <c r="A37" s="14"/>
      <c r="B37" s="15">
        <v>1907</v>
      </c>
      <c r="C37" s="58">
        <f>'4_DWD'!T29</f>
        <v>151.9229</v>
      </c>
      <c r="D37" s="48">
        <f>'4_DWD'!$T$151</f>
        <v>165.22587333333328</v>
      </c>
    </row>
    <row r="38" spans="1:4" ht="18.75" customHeight="1" x14ac:dyDescent="0.2">
      <c r="A38" s="14"/>
      <c r="B38" s="13">
        <v>1908</v>
      </c>
      <c r="C38" s="59">
        <f>'4_DWD'!T30</f>
        <v>203.6455</v>
      </c>
      <c r="D38" s="47">
        <f>'4_DWD'!$T$151</f>
        <v>165.22587333333328</v>
      </c>
    </row>
    <row r="39" spans="1:4" ht="18.75" customHeight="1" x14ac:dyDescent="0.2">
      <c r="A39" s="14"/>
      <c r="B39" s="15">
        <v>1909</v>
      </c>
      <c r="C39" s="58">
        <f>'4_DWD'!T31</f>
        <v>130.96129999999999</v>
      </c>
      <c r="D39" s="48">
        <f>'4_DWD'!$T$151</f>
        <v>165.22587333333328</v>
      </c>
    </row>
    <row r="40" spans="1:4" ht="18.75" customHeight="1" x14ac:dyDescent="0.2">
      <c r="A40" s="14"/>
      <c r="B40" s="13">
        <v>1910</v>
      </c>
      <c r="C40" s="59">
        <f>'4_DWD'!T32</f>
        <v>136.19990000000001</v>
      </c>
      <c r="D40" s="47">
        <f>'4_DWD'!$T$151</f>
        <v>165.22587333333328</v>
      </c>
    </row>
    <row r="41" spans="1:4" ht="18.75" customHeight="1" x14ac:dyDescent="0.2">
      <c r="A41" s="14"/>
      <c r="B41" s="15">
        <v>1911</v>
      </c>
      <c r="C41" s="58">
        <f>'4_DWD'!T33</f>
        <v>127.6773</v>
      </c>
      <c r="D41" s="48">
        <f>'4_DWD'!$T$151</f>
        <v>165.22587333333328</v>
      </c>
    </row>
    <row r="42" spans="1:4" ht="18.75" customHeight="1" x14ac:dyDescent="0.2">
      <c r="A42" s="14"/>
      <c r="B42" s="13">
        <v>1912</v>
      </c>
      <c r="C42" s="59">
        <f>'4_DWD'!T34</f>
        <v>173.44490000000002</v>
      </c>
      <c r="D42" s="47">
        <f>'4_DWD'!$T$151</f>
        <v>165.22587333333328</v>
      </c>
    </row>
    <row r="43" spans="1:4" ht="18.75" customHeight="1" x14ac:dyDescent="0.2">
      <c r="A43" s="14"/>
      <c r="B43" s="15">
        <v>1913</v>
      </c>
      <c r="C43" s="58">
        <f>'4_DWD'!T35</f>
        <v>157.47749999999999</v>
      </c>
      <c r="D43" s="48">
        <f>'4_DWD'!$T$151</f>
        <v>165.22587333333328</v>
      </c>
    </row>
    <row r="44" spans="1:4" ht="18.75" customHeight="1" x14ac:dyDescent="0.2">
      <c r="A44" s="14"/>
      <c r="B44" s="13">
        <v>1914</v>
      </c>
      <c r="C44" s="59">
        <f>'4_DWD'!T36</f>
        <v>249.06540000000001</v>
      </c>
      <c r="D44" s="47">
        <f>'4_DWD'!$T$151</f>
        <v>165.22587333333328</v>
      </c>
    </row>
    <row r="45" spans="1:4" ht="18.75" customHeight="1" x14ac:dyDescent="0.2">
      <c r="A45" s="8"/>
      <c r="B45" s="15">
        <v>1915</v>
      </c>
      <c r="C45" s="58">
        <f>'4_DWD'!T37</f>
        <v>175.7567</v>
      </c>
      <c r="D45" s="48">
        <f>'4_DWD'!$T$151</f>
        <v>165.22587333333328</v>
      </c>
    </row>
    <row r="46" spans="1:4" ht="18.75" customHeight="1" x14ac:dyDescent="0.2">
      <c r="B46" s="13">
        <v>1916</v>
      </c>
      <c r="C46" s="59">
        <f>'4_DWD'!T38</f>
        <v>164.27799999999999</v>
      </c>
      <c r="D46" s="47">
        <f>'4_DWD'!$T$151</f>
        <v>165.22587333333328</v>
      </c>
    </row>
    <row r="47" spans="1:4" ht="18.75" customHeight="1" x14ac:dyDescent="0.2">
      <c r="B47" s="15">
        <v>1917</v>
      </c>
      <c r="C47" s="58">
        <f>'4_DWD'!T39</f>
        <v>146.61609999999999</v>
      </c>
      <c r="D47" s="48">
        <f>'4_DWD'!$T$151</f>
        <v>165.22587333333328</v>
      </c>
    </row>
    <row r="48" spans="1:4" ht="18.75" customHeight="1" x14ac:dyDescent="0.2">
      <c r="B48" s="13">
        <v>1918</v>
      </c>
      <c r="C48" s="59">
        <f>'4_DWD'!T40</f>
        <v>116.392</v>
      </c>
      <c r="D48" s="47">
        <f>'4_DWD'!$T$151</f>
        <v>165.22587333333328</v>
      </c>
    </row>
    <row r="49" spans="2:6" ht="18.75" customHeight="1" x14ac:dyDescent="0.2">
      <c r="B49" s="15">
        <v>1919</v>
      </c>
      <c r="C49" s="58">
        <f>'4_DWD'!T41</f>
        <v>153.85489999999999</v>
      </c>
      <c r="D49" s="48">
        <f>'4_DWD'!$T$151</f>
        <v>165.22587333333328</v>
      </c>
    </row>
    <row r="50" spans="2:6" ht="18.75" customHeight="1" x14ac:dyDescent="0.2">
      <c r="B50" s="13">
        <v>1920</v>
      </c>
      <c r="C50" s="59">
        <f>'4_DWD'!T42</f>
        <v>176.88030000000001</v>
      </c>
      <c r="D50" s="47">
        <f>'4_DWD'!$T$151</f>
        <v>165.22587333333328</v>
      </c>
    </row>
    <row r="51" spans="2:6" ht="18.75" customHeight="1" x14ac:dyDescent="0.2">
      <c r="B51" s="15">
        <v>1921</v>
      </c>
      <c r="C51" s="58">
        <f>'4_DWD'!T43</f>
        <v>109.7253</v>
      </c>
      <c r="D51" s="48">
        <f>'4_DWD'!$T$151</f>
        <v>165.22587333333328</v>
      </c>
    </row>
    <row r="52" spans="2:6" ht="18.75" customHeight="1" x14ac:dyDescent="0.2">
      <c r="B52" s="13">
        <v>1922</v>
      </c>
      <c r="C52" s="59">
        <f>'4_DWD'!T44</f>
        <v>185.7244</v>
      </c>
      <c r="D52" s="47">
        <f>'4_DWD'!$T$151</f>
        <v>165.22587333333328</v>
      </c>
    </row>
    <row r="53" spans="2:6" ht="18.75" customHeight="1" x14ac:dyDescent="0.2">
      <c r="B53" s="15">
        <v>1923</v>
      </c>
      <c r="C53" s="58">
        <f>'4_DWD'!T45</f>
        <v>166.8108</v>
      </c>
      <c r="D53" s="48">
        <f>'4_DWD'!$T$151</f>
        <v>165.22587333333328</v>
      </c>
    </row>
    <row r="54" spans="2:6" ht="18.75" customHeight="1" x14ac:dyDescent="0.2">
      <c r="B54" s="13">
        <v>1924</v>
      </c>
      <c r="C54" s="59">
        <f>'4_DWD'!T46</f>
        <v>202.12950000000001</v>
      </c>
      <c r="D54" s="47">
        <f>'4_DWD'!$T$151</f>
        <v>165.22587333333328</v>
      </c>
    </row>
    <row r="55" spans="2:6" ht="18.75" customHeight="1" x14ac:dyDescent="0.2">
      <c r="B55" s="15">
        <v>1925</v>
      </c>
      <c r="C55" s="58">
        <f>'4_DWD'!T47</f>
        <v>158.54920000000001</v>
      </c>
      <c r="D55" s="48">
        <f>'4_DWD'!$T$151</f>
        <v>165.22587333333328</v>
      </c>
    </row>
    <row r="56" spans="2:6" ht="18.75" customHeight="1" x14ac:dyDescent="0.2">
      <c r="B56" s="13">
        <v>1926</v>
      </c>
      <c r="C56" s="59">
        <f>'4_DWD'!T48</f>
        <v>171.86919999999998</v>
      </c>
      <c r="D56" s="47">
        <f>'4_DWD'!$T$151</f>
        <v>165.22587333333328</v>
      </c>
    </row>
    <row r="57" spans="2:6" ht="18.75" customHeight="1" x14ac:dyDescent="0.2">
      <c r="B57" s="15">
        <v>1927</v>
      </c>
      <c r="C57" s="58">
        <f>'4_DWD'!T49</f>
        <v>205.876</v>
      </c>
      <c r="D57" s="48">
        <f>'4_DWD'!$T$151</f>
        <v>165.22587333333328</v>
      </c>
    </row>
    <row r="58" spans="2:6" ht="18.75" customHeight="1" x14ac:dyDescent="0.2">
      <c r="B58" s="13">
        <v>1928</v>
      </c>
      <c r="C58" s="59">
        <f>'4_DWD'!T50</f>
        <v>152.30029999999999</v>
      </c>
      <c r="D58" s="47">
        <f>'4_DWD'!$T$151</f>
        <v>165.22587333333328</v>
      </c>
    </row>
    <row r="59" spans="2:6" ht="18.75" customHeight="1" x14ac:dyDescent="0.2">
      <c r="B59" s="15">
        <v>1929</v>
      </c>
      <c r="C59" s="58">
        <f>'4_DWD'!T51</f>
        <v>103.7466</v>
      </c>
      <c r="D59" s="48">
        <f>'4_DWD'!$T$151</f>
        <v>165.22587333333328</v>
      </c>
    </row>
    <row r="60" spans="2:6" ht="18.75" customHeight="1" x14ac:dyDescent="0.2">
      <c r="B60" s="13">
        <v>1930</v>
      </c>
      <c r="C60" s="59">
        <f>'4_DWD'!T52</f>
        <v>201.50409999999999</v>
      </c>
      <c r="D60" s="47">
        <f>'4_DWD'!$T$151</f>
        <v>165.22587333333328</v>
      </c>
    </row>
    <row r="61" spans="2:6" ht="18.75" customHeight="1" x14ac:dyDescent="0.2">
      <c r="B61" s="15">
        <v>1931</v>
      </c>
      <c r="C61" s="58">
        <f>'4_DWD'!T53</f>
        <v>166.62650000000002</v>
      </c>
      <c r="D61" s="48">
        <f>'4_DWD'!$T$151</f>
        <v>165.22587333333328</v>
      </c>
    </row>
    <row r="62" spans="2:6" ht="18.75" customHeight="1" x14ac:dyDescent="0.2">
      <c r="B62" s="13">
        <v>1932</v>
      </c>
      <c r="C62" s="59">
        <f>'4_DWD'!T54</f>
        <v>191.3639</v>
      </c>
      <c r="D62" s="47">
        <f>'4_DWD'!$T$151</f>
        <v>165.22587333333328</v>
      </c>
      <c r="F62" s="66"/>
    </row>
    <row r="63" spans="2:6" ht="18.75" customHeight="1" x14ac:dyDescent="0.2">
      <c r="B63" s="15">
        <v>1933</v>
      </c>
      <c r="C63" s="58">
        <f>'4_DWD'!T55</f>
        <v>152.6919</v>
      </c>
      <c r="D63" s="48">
        <f>'4_DWD'!$T$151</f>
        <v>165.22587333333328</v>
      </c>
    </row>
    <row r="64" spans="2:6" ht="18.75" customHeight="1" x14ac:dyDescent="0.2">
      <c r="B64" s="13">
        <v>1934</v>
      </c>
      <c r="C64" s="59">
        <f>'4_DWD'!T56</f>
        <v>109.28880000000001</v>
      </c>
      <c r="D64" s="47">
        <f>'4_DWD'!$T$151</f>
        <v>165.22587333333328</v>
      </c>
    </row>
    <row r="65" spans="2:6" ht="18.75" customHeight="1" x14ac:dyDescent="0.2">
      <c r="B65" s="15">
        <v>1935</v>
      </c>
      <c r="C65" s="58">
        <f>'4_DWD'!T57</f>
        <v>195.66130000000001</v>
      </c>
      <c r="D65" s="48">
        <f>'4_DWD'!$T$151</f>
        <v>165.22587333333328</v>
      </c>
      <c r="F65" s="66"/>
    </row>
    <row r="66" spans="2:6" ht="18.75" customHeight="1" x14ac:dyDescent="0.2">
      <c r="B66" s="13">
        <v>1936</v>
      </c>
      <c r="C66" s="59">
        <f>'4_DWD'!T58</f>
        <v>166.76830000000001</v>
      </c>
      <c r="D66" s="47">
        <f>'4_DWD'!$T$151</f>
        <v>165.22587333333328</v>
      </c>
    </row>
    <row r="67" spans="2:6" ht="18.75" customHeight="1" x14ac:dyDescent="0.2">
      <c r="B67" s="15">
        <v>1937</v>
      </c>
      <c r="C67" s="58">
        <f>'4_DWD'!T59</f>
        <v>206.72239999999999</v>
      </c>
      <c r="D67" s="48">
        <f>'4_DWD'!$T$151</f>
        <v>165.22587333333328</v>
      </c>
    </row>
    <row r="68" spans="2:6" ht="18.75" customHeight="1" x14ac:dyDescent="0.2">
      <c r="B68" s="13">
        <v>1938</v>
      </c>
      <c r="C68" s="59">
        <f>'4_DWD'!T60</f>
        <v>134.81829999999999</v>
      </c>
      <c r="D68" s="47">
        <f>'4_DWD'!$T$151</f>
        <v>165.22587333333328</v>
      </c>
    </row>
    <row r="69" spans="2:6" ht="18.75" customHeight="1" x14ac:dyDescent="0.2">
      <c r="B69" s="15">
        <v>1939</v>
      </c>
      <c r="C69" s="58">
        <f>'4_DWD'!T61</f>
        <v>210.17489999999998</v>
      </c>
      <c r="D69" s="48">
        <f>'4_DWD'!$T$151</f>
        <v>165.22587333333328</v>
      </c>
    </row>
    <row r="70" spans="2:6" ht="18.75" customHeight="1" x14ac:dyDescent="0.2">
      <c r="B70" s="13">
        <v>1940</v>
      </c>
      <c r="C70" s="59">
        <f>'4_DWD'!T62</f>
        <v>199.67520000000002</v>
      </c>
      <c r="D70" s="47">
        <f>'4_DWD'!$T$151</f>
        <v>165.22587333333328</v>
      </c>
    </row>
    <row r="71" spans="2:6" ht="18.75" customHeight="1" x14ac:dyDescent="0.2">
      <c r="B71" s="15">
        <v>1941</v>
      </c>
      <c r="C71" s="58">
        <f>'4_DWD'!T63</f>
        <v>186.1413</v>
      </c>
      <c r="D71" s="48">
        <f>'4_DWD'!$T$151</f>
        <v>165.22587333333328</v>
      </c>
    </row>
    <row r="72" spans="2:6" ht="18.75" customHeight="1" x14ac:dyDescent="0.2">
      <c r="B72" s="13">
        <v>1942</v>
      </c>
      <c r="C72" s="59">
        <f>'4_DWD'!T64</f>
        <v>139.4786</v>
      </c>
      <c r="D72" s="47">
        <f>'4_DWD'!$T$151</f>
        <v>165.22587333333328</v>
      </c>
    </row>
    <row r="73" spans="2:6" ht="18.75" customHeight="1" x14ac:dyDescent="0.2">
      <c r="B73" s="15">
        <v>1943</v>
      </c>
      <c r="C73" s="58">
        <f>'4_DWD'!T65</f>
        <v>129.83019999999999</v>
      </c>
      <c r="D73" s="48">
        <f>'4_DWD'!$T$151</f>
        <v>165.22587333333328</v>
      </c>
    </row>
    <row r="74" spans="2:6" ht="18.75" customHeight="1" x14ac:dyDescent="0.2">
      <c r="B74" s="13">
        <v>1944</v>
      </c>
      <c r="C74" s="59">
        <f>'4_DWD'!T66</f>
        <v>146.62479999999999</v>
      </c>
      <c r="D74" s="47">
        <f>'4_DWD'!$T$151</f>
        <v>165.22587333333328</v>
      </c>
    </row>
    <row r="75" spans="2:6" ht="18.75" customHeight="1" x14ac:dyDescent="0.2">
      <c r="B75" s="15">
        <v>1945</v>
      </c>
      <c r="C75" s="58">
        <f>'4_DWD'!T67</f>
        <v>167.3057</v>
      </c>
      <c r="D75" s="48">
        <f>'4_DWD'!$T$151</f>
        <v>165.22587333333328</v>
      </c>
    </row>
    <row r="76" spans="2:6" ht="18.75" customHeight="1" x14ac:dyDescent="0.2">
      <c r="B76" s="13">
        <v>1946</v>
      </c>
      <c r="C76" s="59">
        <f>'4_DWD'!T68</f>
        <v>127.01300000000001</v>
      </c>
      <c r="D76" s="47">
        <f>'4_DWD'!$T$151</f>
        <v>165.22587333333328</v>
      </c>
    </row>
    <row r="77" spans="2:6" ht="18.75" customHeight="1" x14ac:dyDescent="0.2">
      <c r="B77" s="15">
        <v>1947</v>
      </c>
      <c r="C77" s="58">
        <f>'4_DWD'!T69</f>
        <v>172.66059999999999</v>
      </c>
      <c r="D77" s="48">
        <f>'4_DWD'!$T$151</f>
        <v>165.22587333333328</v>
      </c>
    </row>
    <row r="78" spans="2:6" ht="18.75" customHeight="1" x14ac:dyDescent="0.2">
      <c r="B78" s="13">
        <v>1948</v>
      </c>
      <c r="C78" s="59">
        <f>'4_DWD'!T70</f>
        <v>129.4331</v>
      </c>
      <c r="D78" s="47">
        <f>'4_DWD'!$T$151</f>
        <v>165.22587333333328</v>
      </c>
    </row>
    <row r="79" spans="2:6" ht="18.75" customHeight="1" x14ac:dyDescent="0.2">
      <c r="B79" s="15">
        <v>1949</v>
      </c>
      <c r="C79" s="58">
        <f>'4_DWD'!T71</f>
        <v>203.12</v>
      </c>
      <c r="D79" s="48">
        <f>'4_DWD'!$T$151</f>
        <v>165.22587333333328</v>
      </c>
    </row>
    <row r="80" spans="2:6" ht="18.75" customHeight="1" x14ac:dyDescent="0.2">
      <c r="B80" s="13">
        <v>1950</v>
      </c>
      <c r="C80" s="59">
        <f>'4_DWD'!T72</f>
        <v>177.2158</v>
      </c>
      <c r="D80" s="47">
        <f>'4_DWD'!$T$151</f>
        <v>165.22587333333328</v>
      </c>
    </row>
    <row r="81" spans="2:4" ht="18.75" customHeight="1" x14ac:dyDescent="0.2">
      <c r="B81" s="15">
        <v>1951</v>
      </c>
      <c r="C81" s="58">
        <f>'4_DWD'!T73</f>
        <v>176.8802</v>
      </c>
      <c r="D81" s="48">
        <f>'4_DWD'!$T$151</f>
        <v>165.22587333333328</v>
      </c>
    </row>
    <row r="82" spans="2:4" ht="18.75" customHeight="1" x14ac:dyDescent="0.2">
      <c r="B82" s="13">
        <v>1952</v>
      </c>
      <c r="C82" s="59">
        <f>'4_DWD'!T74</f>
        <v>163.2157</v>
      </c>
      <c r="D82" s="47">
        <f>'4_DWD'!$T$151</f>
        <v>165.22587333333328</v>
      </c>
    </row>
    <row r="83" spans="2:4" ht="18.75" customHeight="1" x14ac:dyDescent="0.2">
      <c r="B83" s="15">
        <v>1953</v>
      </c>
      <c r="C83" s="58">
        <f>'4_DWD'!T75</f>
        <v>118.6951</v>
      </c>
      <c r="D83" s="48">
        <f>'4_DWD'!$T$151</f>
        <v>165.22587333333328</v>
      </c>
    </row>
    <row r="84" spans="2:4" ht="18.75" customHeight="1" x14ac:dyDescent="0.2">
      <c r="B84" s="13">
        <v>1954</v>
      </c>
      <c r="C84" s="59">
        <f>'4_DWD'!T76</f>
        <v>136.98820000000001</v>
      </c>
      <c r="D84" s="47">
        <f>'4_DWD'!$T$151</f>
        <v>165.22587333333328</v>
      </c>
    </row>
    <row r="85" spans="2:4" ht="18.75" customHeight="1" x14ac:dyDescent="0.2">
      <c r="B85" s="15">
        <v>1955</v>
      </c>
      <c r="C85" s="58">
        <f>'4_DWD'!T77</f>
        <v>155.74950000000001</v>
      </c>
      <c r="D85" s="48">
        <f>'4_DWD'!$T$151</f>
        <v>165.22587333333328</v>
      </c>
    </row>
    <row r="86" spans="2:4" ht="18.75" customHeight="1" x14ac:dyDescent="0.2">
      <c r="B86" s="13">
        <v>1956</v>
      </c>
      <c r="C86" s="59">
        <f>'4_DWD'!T78</f>
        <v>164.21549999999999</v>
      </c>
      <c r="D86" s="47">
        <f>'4_DWD'!$T$151</f>
        <v>165.22587333333328</v>
      </c>
    </row>
    <row r="87" spans="2:4" ht="18.75" customHeight="1" x14ac:dyDescent="0.2">
      <c r="B87" s="15">
        <v>1957</v>
      </c>
      <c r="C87" s="58">
        <f>'4_DWD'!T79</f>
        <v>138.04859999999999</v>
      </c>
      <c r="D87" s="48">
        <f>'4_DWD'!$T$151</f>
        <v>165.22587333333328</v>
      </c>
    </row>
    <row r="88" spans="2:4" ht="18.75" customHeight="1" x14ac:dyDescent="0.2">
      <c r="B88" s="13">
        <v>1958</v>
      </c>
      <c r="C88" s="59">
        <f>'4_DWD'!T80</f>
        <v>175.78899999999999</v>
      </c>
      <c r="D88" s="47">
        <f>'4_DWD'!$T$151</f>
        <v>165.22587333333328</v>
      </c>
    </row>
    <row r="89" spans="2:4" ht="18.75" customHeight="1" x14ac:dyDescent="0.2">
      <c r="B89" s="15">
        <v>1959</v>
      </c>
      <c r="C89" s="58">
        <f>'4_DWD'!T81</f>
        <v>132.74349999999998</v>
      </c>
      <c r="D89" s="48">
        <f>'4_DWD'!$T$151</f>
        <v>165.22587333333328</v>
      </c>
    </row>
    <row r="90" spans="2:4" ht="18.75" customHeight="1" x14ac:dyDescent="0.2">
      <c r="B90" s="13">
        <v>1960</v>
      </c>
      <c r="C90" s="59">
        <f>'4_DWD'!T82</f>
        <v>141.77160000000001</v>
      </c>
      <c r="D90" s="47">
        <f>'4_DWD'!$T$151</f>
        <v>165.22587333333328</v>
      </c>
    </row>
    <row r="91" spans="2:4" ht="18.75" customHeight="1" x14ac:dyDescent="0.2">
      <c r="B91" s="15">
        <v>1961</v>
      </c>
      <c r="C91" s="58">
        <f>'4_DWD'!T83</f>
        <v>228.21270000000001</v>
      </c>
      <c r="D91" s="48">
        <f>'4_DWD'!$T$151</f>
        <v>165.22587333333328</v>
      </c>
    </row>
    <row r="92" spans="2:4" ht="18.75" customHeight="1" x14ac:dyDescent="0.2">
      <c r="B92" s="13">
        <v>1962</v>
      </c>
      <c r="C92" s="59">
        <f>'4_DWD'!T84</f>
        <v>189.0179</v>
      </c>
      <c r="D92" s="47">
        <f>'4_DWD'!$T$151</f>
        <v>165.22587333333328</v>
      </c>
    </row>
    <row r="93" spans="2:4" ht="18.75" customHeight="1" x14ac:dyDescent="0.2">
      <c r="B93" s="15">
        <v>1963</v>
      </c>
      <c r="C93" s="58">
        <f>'4_DWD'!T85</f>
        <v>145.6865</v>
      </c>
      <c r="D93" s="48">
        <f>'4_DWD'!$T$151</f>
        <v>165.22587333333328</v>
      </c>
    </row>
    <row r="94" spans="2:4" ht="18.75" customHeight="1" x14ac:dyDescent="0.2">
      <c r="B94" s="13">
        <v>1964</v>
      </c>
      <c r="C94" s="59">
        <f>'4_DWD'!T86</f>
        <v>163.9931</v>
      </c>
      <c r="D94" s="47">
        <f>'4_DWD'!$T$151</f>
        <v>165.22587333333328</v>
      </c>
    </row>
    <row r="95" spans="2:4" ht="18.75" customHeight="1" x14ac:dyDescent="0.2">
      <c r="B95" s="15">
        <v>1965</v>
      </c>
      <c r="C95" s="58">
        <f>'4_DWD'!T87</f>
        <v>257.80179999999996</v>
      </c>
      <c r="D95" s="48">
        <f>'4_DWD'!$T$151</f>
        <v>165.22587333333328</v>
      </c>
    </row>
    <row r="96" spans="2:4" ht="18.75" customHeight="1" x14ac:dyDescent="0.2">
      <c r="B96" s="13">
        <v>1966</v>
      </c>
      <c r="C96" s="59">
        <f>'4_DWD'!T88</f>
        <v>215.35130000000004</v>
      </c>
      <c r="D96" s="47">
        <f>'4_DWD'!$T$151</f>
        <v>165.22587333333328</v>
      </c>
    </row>
    <row r="97" spans="2:4" ht="18.75" customHeight="1" x14ac:dyDescent="0.2">
      <c r="B97" s="15">
        <v>1967</v>
      </c>
      <c r="C97" s="58">
        <f>'4_DWD'!T89</f>
        <v>207.4658</v>
      </c>
      <c r="D97" s="48">
        <f>'4_DWD'!$T$151</f>
        <v>165.22587333333328</v>
      </c>
    </row>
    <row r="98" spans="2:4" ht="18.75" customHeight="1" x14ac:dyDescent="0.2">
      <c r="B98" s="13">
        <v>1968</v>
      </c>
      <c r="C98" s="59">
        <f>'4_DWD'!T90</f>
        <v>167.65069999999997</v>
      </c>
      <c r="D98" s="47">
        <f>'4_DWD'!$T$151</f>
        <v>165.22587333333328</v>
      </c>
    </row>
    <row r="99" spans="2:4" ht="18.75" customHeight="1" x14ac:dyDescent="0.2">
      <c r="B99" s="15">
        <v>1969</v>
      </c>
      <c r="C99" s="58">
        <f>'4_DWD'!T91</f>
        <v>199.55170000000001</v>
      </c>
      <c r="D99" s="48">
        <f>'4_DWD'!$T$151</f>
        <v>165.22587333333328</v>
      </c>
    </row>
    <row r="100" spans="2:4" ht="18.75" customHeight="1" x14ac:dyDescent="0.2">
      <c r="B100" s="13">
        <v>1970</v>
      </c>
      <c r="C100" s="59">
        <f>'4_DWD'!T92</f>
        <v>239.0641</v>
      </c>
      <c r="D100" s="47">
        <f>'4_DWD'!$T$151</f>
        <v>165.22587333333328</v>
      </c>
    </row>
    <row r="101" spans="2:4" ht="18.75" customHeight="1" x14ac:dyDescent="0.2">
      <c r="B101" s="15">
        <v>1971</v>
      </c>
      <c r="C101" s="58">
        <f>'4_DWD'!T93</f>
        <v>130.85140000000001</v>
      </c>
      <c r="D101" s="48">
        <f>'4_DWD'!$T$151</f>
        <v>165.22587333333328</v>
      </c>
    </row>
    <row r="102" spans="2:4" ht="18.75" customHeight="1" x14ac:dyDescent="0.2">
      <c r="B102" s="13">
        <v>1972</v>
      </c>
      <c r="C102" s="59">
        <f>'4_DWD'!T94</f>
        <v>197.8186</v>
      </c>
      <c r="D102" s="47">
        <f>'4_DWD'!$T$151</f>
        <v>165.22587333333328</v>
      </c>
    </row>
    <row r="103" spans="2:4" ht="18.75" customHeight="1" x14ac:dyDescent="0.2">
      <c r="B103" s="15">
        <v>1973</v>
      </c>
      <c r="C103" s="58">
        <f>'4_DWD'!T95</f>
        <v>157.65980000000002</v>
      </c>
      <c r="D103" s="48">
        <f>'4_DWD'!$T$151</f>
        <v>165.22587333333328</v>
      </c>
    </row>
    <row r="104" spans="2:4" ht="18.75" customHeight="1" x14ac:dyDescent="0.2">
      <c r="B104" s="13">
        <v>1974</v>
      </c>
      <c r="C104" s="59">
        <f>'4_DWD'!T96</f>
        <v>124.42580000000001</v>
      </c>
      <c r="D104" s="47">
        <f>'4_DWD'!$T$151</f>
        <v>165.22587333333328</v>
      </c>
    </row>
    <row r="105" spans="2:4" ht="18.75" customHeight="1" x14ac:dyDescent="0.2">
      <c r="B105" s="15">
        <v>1975</v>
      </c>
      <c r="C105" s="58">
        <f>'4_DWD'!T97</f>
        <v>167.39189999999999</v>
      </c>
      <c r="D105" s="48">
        <f>'4_DWD'!$T$151</f>
        <v>165.22587333333328</v>
      </c>
    </row>
    <row r="106" spans="2:4" ht="18.75" customHeight="1" x14ac:dyDescent="0.2">
      <c r="B106" s="13">
        <v>1976</v>
      </c>
      <c r="C106" s="59">
        <f>'4_DWD'!T98</f>
        <v>104.54810000000001</v>
      </c>
      <c r="D106" s="47">
        <f>'4_DWD'!$T$151</f>
        <v>165.22587333333328</v>
      </c>
    </row>
    <row r="107" spans="2:4" ht="18.75" customHeight="1" x14ac:dyDescent="0.2">
      <c r="B107" s="15">
        <v>1977</v>
      </c>
      <c r="C107" s="58">
        <f>'4_DWD'!T99</f>
        <v>165.46979999999999</v>
      </c>
      <c r="D107" s="48">
        <f>'4_DWD'!$T$151</f>
        <v>165.22587333333328</v>
      </c>
    </row>
    <row r="108" spans="2:4" ht="18.75" customHeight="1" x14ac:dyDescent="0.2">
      <c r="B108" s="13">
        <v>1978</v>
      </c>
      <c r="C108" s="59">
        <f>'4_DWD'!T100</f>
        <v>203.12549999999999</v>
      </c>
      <c r="D108" s="47">
        <f>'4_DWD'!$T$151</f>
        <v>165.22587333333328</v>
      </c>
    </row>
    <row r="109" spans="2:4" ht="18.75" customHeight="1" x14ac:dyDescent="0.2">
      <c r="B109" s="15">
        <v>1979</v>
      </c>
      <c r="C109" s="58">
        <f>'4_DWD'!T101</f>
        <v>223.80619999999999</v>
      </c>
      <c r="D109" s="48">
        <f>'4_DWD'!$T$151</f>
        <v>165.22587333333328</v>
      </c>
    </row>
    <row r="110" spans="2:4" ht="18.75" customHeight="1" x14ac:dyDescent="0.2">
      <c r="B110" s="13">
        <v>1980</v>
      </c>
      <c r="C110" s="59">
        <f>'4_DWD'!T102</f>
        <v>170.22470000000001</v>
      </c>
      <c r="D110" s="47">
        <f>'4_DWD'!$T$151</f>
        <v>165.22587333333328</v>
      </c>
    </row>
    <row r="111" spans="2:4" ht="18.75" customHeight="1" x14ac:dyDescent="0.2">
      <c r="B111" s="15">
        <v>1981</v>
      </c>
      <c r="C111" s="58">
        <f>'4_DWD'!T103</f>
        <v>217.10149999999999</v>
      </c>
      <c r="D111" s="48">
        <f>'4_DWD'!$T$151</f>
        <v>165.22587333333328</v>
      </c>
    </row>
    <row r="112" spans="2:4" ht="18.75" customHeight="1" x14ac:dyDescent="0.2">
      <c r="B112" s="13">
        <v>1982</v>
      </c>
      <c r="C112" s="59">
        <f>'4_DWD'!T104</f>
        <v>154.73249999999999</v>
      </c>
      <c r="D112" s="47">
        <f>'4_DWD'!$T$151</f>
        <v>165.22587333333328</v>
      </c>
    </row>
    <row r="113" spans="2:4" ht="18.75" customHeight="1" x14ac:dyDescent="0.2">
      <c r="B113" s="15">
        <v>1983</v>
      </c>
      <c r="C113" s="58">
        <f>'4_DWD'!T105</f>
        <v>278.93</v>
      </c>
      <c r="D113" s="48">
        <f>'4_DWD'!$T$151</f>
        <v>165.22587333333328</v>
      </c>
    </row>
    <row r="114" spans="2:4" ht="18.75" customHeight="1" x14ac:dyDescent="0.2">
      <c r="B114" s="13">
        <v>1984</v>
      </c>
      <c r="C114" s="59">
        <f>'4_DWD'!T106</f>
        <v>179.34469999999999</v>
      </c>
      <c r="D114" s="47">
        <f>'4_DWD'!$T$151</f>
        <v>165.22587333333328</v>
      </c>
    </row>
    <row r="115" spans="2:4" ht="18.75" customHeight="1" x14ac:dyDescent="0.2">
      <c r="B115" s="15">
        <v>1985</v>
      </c>
      <c r="C115" s="58">
        <f>'4_DWD'!T107</f>
        <v>186.51249999999999</v>
      </c>
      <c r="D115" s="48">
        <f>'4_DWD'!$T$151</f>
        <v>165.22587333333328</v>
      </c>
    </row>
    <row r="116" spans="2:4" ht="18.75" customHeight="1" x14ac:dyDescent="0.2">
      <c r="B116" s="13">
        <v>1986</v>
      </c>
      <c r="C116" s="59">
        <f>'4_DWD'!T108</f>
        <v>222.38730000000001</v>
      </c>
      <c r="D116" s="47">
        <f>'4_DWD'!$T$151</f>
        <v>165.22587333333328</v>
      </c>
    </row>
    <row r="117" spans="2:4" ht="18.75" customHeight="1" x14ac:dyDescent="0.2">
      <c r="B117" s="15">
        <v>1987</v>
      </c>
      <c r="C117" s="58">
        <f>'4_DWD'!T109</f>
        <v>198.69639999999998</v>
      </c>
      <c r="D117" s="48">
        <f>'4_DWD'!$T$151</f>
        <v>165.22587333333328</v>
      </c>
    </row>
    <row r="118" spans="2:4" ht="18.75" customHeight="1" x14ac:dyDescent="0.2">
      <c r="B118" s="13">
        <v>1988</v>
      </c>
      <c r="C118" s="59">
        <f>'4_DWD'!T110</f>
        <v>202.88139999999999</v>
      </c>
      <c r="D118" s="47">
        <f>'4_DWD'!$T$151</f>
        <v>165.22587333333328</v>
      </c>
    </row>
    <row r="119" spans="2:4" ht="18.75" customHeight="1" x14ac:dyDescent="0.2">
      <c r="B119" s="15">
        <v>1989</v>
      </c>
      <c r="C119" s="58">
        <f>'4_DWD'!T111</f>
        <v>160.23480000000001</v>
      </c>
      <c r="D119" s="48">
        <f>'4_DWD'!$T$151</f>
        <v>165.22587333333328</v>
      </c>
    </row>
    <row r="120" spans="2:4" ht="18.75" customHeight="1" x14ac:dyDescent="0.2">
      <c r="B120" s="13">
        <v>1990</v>
      </c>
      <c r="C120" s="59">
        <f>'4_DWD'!T112</f>
        <v>116.9186</v>
      </c>
      <c r="D120" s="47">
        <f>'4_DWD'!$T$151</f>
        <v>165.22587333333328</v>
      </c>
    </row>
    <row r="121" spans="2:4" ht="18.75" customHeight="1" x14ac:dyDescent="0.2">
      <c r="B121" s="15">
        <v>1991</v>
      </c>
      <c r="C121" s="58">
        <f>'4_DWD'!T113</f>
        <v>118.2021</v>
      </c>
      <c r="D121" s="48">
        <f>'4_DWD'!$T$151</f>
        <v>165.22587333333328</v>
      </c>
    </row>
    <row r="122" spans="2:4" ht="18.75" customHeight="1" x14ac:dyDescent="0.2">
      <c r="B122" s="13">
        <v>1992</v>
      </c>
      <c r="C122" s="59">
        <f>'4_DWD'!T114</f>
        <v>180.49270000000001</v>
      </c>
      <c r="D122" s="47">
        <f>'4_DWD'!$T$151</f>
        <v>165.22587333333328</v>
      </c>
    </row>
    <row r="123" spans="2:4" ht="18.75" customHeight="1" x14ac:dyDescent="0.2">
      <c r="B123" s="15">
        <v>1993</v>
      </c>
      <c r="C123" s="58">
        <f>'4_DWD'!T115</f>
        <v>132.95690000000002</v>
      </c>
      <c r="D123" s="48">
        <f>'4_DWD'!$T$151</f>
        <v>165.22587333333328</v>
      </c>
    </row>
    <row r="124" spans="2:4" ht="18.75" customHeight="1" x14ac:dyDescent="0.2">
      <c r="B124" s="13">
        <v>1994</v>
      </c>
      <c r="C124" s="59">
        <f>'4_DWD'!T116</f>
        <v>260.46559999999999</v>
      </c>
      <c r="D124" s="47">
        <f>'4_DWD'!$T$151</f>
        <v>165.22587333333328</v>
      </c>
    </row>
    <row r="125" spans="2:4" ht="18.75" customHeight="1" x14ac:dyDescent="0.2">
      <c r="B125" s="15">
        <v>1995</v>
      </c>
      <c r="C125" s="58">
        <f>'4_DWD'!T117</f>
        <v>219.15629999999999</v>
      </c>
      <c r="D125" s="48">
        <f>'4_DWD'!$T$151</f>
        <v>165.22587333333328</v>
      </c>
    </row>
    <row r="126" spans="2:4" ht="18.75" customHeight="1" x14ac:dyDescent="0.2">
      <c r="B126" s="13">
        <v>1996</v>
      </c>
      <c r="C126" s="59">
        <f>'4_DWD'!T118</f>
        <v>137.84649999999999</v>
      </c>
      <c r="D126" s="47">
        <f>'4_DWD'!$T$151</f>
        <v>165.22587333333328</v>
      </c>
    </row>
    <row r="127" spans="2:4" ht="18.75" customHeight="1" x14ac:dyDescent="0.2">
      <c r="B127" s="15">
        <v>1997</v>
      </c>
      <c r="C127" s="58">
        <f>'4_DWD'!T119</f>
        <v>158.19040000000001</v>
      </c>
      <c r="D127" s="48">
        <f>'4_DWD'!$T$151</f>
        <v>165.22587333333328</v>
      </c>
    </row>
    <row r="128" spans="2:4" ht="18.75" customHeight="1" x14ac:dyDescent="0.2">
      <c r="B128" s="13">
        <v>1998</v>
      </c>
      <c r="C128" s="59">
        <f>'4_DWD'!T120</f>
        <v>189.41</v>
      </c>
      <c r="D128" s="47">
        <f>'4_DWD'!$T$151</f>
        <v>165.22587333333328</v>
      </c>
    </row>
    <row r="129" spans="2:4" ht="18.75" customHeight="1" x14ac:dyDescent="0.2">
      <c r="B129" s="15">
        <v>1999</v>
      </c>
      <c r="C129" s="58">
        <f>'4_DWD'!T121</f>
        <v>197.44</v>
      </c>
      <c r="D129" s="48">
        <f>'4_DWD'!$T$151</f>
        <v>165.22587333333328</v>
      </c>
    </row>
    <row r="130" spans="2:4" ht="18.75" customHeight="1" x14ac:dyDescent="0.2">
      <c r="B130" s="13">
        <v>2000</v>
      </c>
      <c r="C130" s="59">
        <f>'4_DWD'!T122</f>
        <v>201.68529999999998</v>
      </c>
      <c r="D130" s="47">
        <f>'4_DWD'!$T$151</f>
        <v>165.22587333333328</v>
      </c>
    </row>
    <row r="131" spans="2:4" ht="18.75" customHeight="1" x14ac:dyDescent="0.2">
      <c r="B131" s="15">
        <v>2001</v>
      </c>
      <c r="C131" s="58">
        <f>'4_DWD'!T123</f>
        <v>223.1097</v>
      </c>
      <c r="D131" s="48">
        <f>'4_DWD'!$T$151</f>
        <v>165.22587333333328</v>
      </c>
    </row>
    <row r="132" spans="2:4" ht="18.75" customHeight="1" x14ac:dyDescent="0.2">
      <c r="B132" s="13">
        <v>2002</v>
      </c>
      <c r="C132" s="59">
        <f>'4_DWD'!T124</f>
        <v>195.9769</v>
      </c>
      <c r="D132" s="47">
        <f>'4_DWD'!$T$151</f>
        <v>165.22587333333328</v>
      </c>
    </row>
    <row r="133" spans="2:4" ht="18.75" customHeight="1" x14ac:dyDescent="0.2">
      <c r="B133" s="15">
        <v>2003</v>
      </c>
      <c r="C133" s="58">
        <f>'4_DWD'!T125</f>
        <v>129.92449999999999</v>
      </c>
      <c r="D133" s="48">
        <f>'4_DWD'!$T$151</f>
        <v>165.22587333333328</v>
      </c>
    </row>
    <row r="134" spans="2:4" ht="18.75" customHeight="1" x14ac:dyDescent="0.2">
      <c r="B134" s="13">
        <v>2004</v>
      </c>
      <c r="C134" s="59">
        <f>'4_DWD'!T126</f>
        <v>150.01010000000002</v>
      </c>
      <c r="D134" s="47">
        <f>'4_DWD'!$T$151</f>
        <v>165.22587333333328</v>
      </c>
    </row>
    <row r="135" spans="2:4" ht="18.75" customHeight="1" x14ac:dyDescent="0.2">
      <c r="B135" s="15">
        <v>2005</v>
      </c>
      <c r="C135" s="58">
        <f>'4_DWD'!T127</f>
        <v>185.57069999999999</v>
      </c>
      <c r="D135" s="48">
        <f>'4_DWD'!$T$151</f>
        <v>165.22587333333328</v>
      </c>
    </row>
    <row r="136" spans="2:4" ht="18.75" customHeight="1" x14ac:dyDescent="0.2">
      <c r="B136" s="13">
        <v>2006</v>
      </c>
      <c r="C136" s="59">
        <f>'4_DWD'!T128</f>
        <v>244.85749999999999</v>
      </c>
      <c r="D136" s="47">
        <f>'4_DWD'!$T$151</f>
        <v>165.22587333333328</v>
      </c>
    </row>
    <row r="137" spans="2:4" ht="18.75" customHeight="1" x14ac:dyDescent="0.2">
      <c r="B137" s="15">
        <v>2007</v>
      </c>
      <c r="C137" s="58">
        <f>'4_DWD'!T129</f>
        <v>198.42</v>
      </c>
      <c r="D137" s="48">
        <f>'4_DWD'!$T$151</f>
        <v>165.22587333333328</v>
      </c>
    </row>
    <row r="138" spans="2:4" ht="18.75" customHeight="1" x14ac:dyDescent="0.2">
      <c r="B138" s="13">
        <v>2008</v>
      </c>
      <c r="C138" s="59">
        <f>'4_DWD'!T130</f>
        <v>197.25699999999998</v>
      </c>
      <c r="D138" s="47">
        <f>'4_DWD'!$T$151</f>
        <v>165.22587333333328</v>
      </c>
    </row>
    <row r="139" spans="2:4" ht="18.75" customHeight="1" x14ac:dyDescent="0.2">
      <c r="B139" s="15">
        <v>2009</v>
      </c>
      <c r="C139" s="58">
        <f>'4_DWD'!T131</f>
        <v>184.00900000000001</v>
      </c>
      <c r="D139" s="48">
        <f>'4_DWD'!$T$151</f>
        <v>165.22587333333328</v>
      </c>
    </row>
    <row r="140" spans="2:4" ht="18.75" customHeight="1" x14ac:dyDescent="0.2">
      <c r="B140" s="13">
        <v>2010</v>
      </c>
      <c r="C140" s="59">
        <f>'4_DWD'!T132</f>
        <v>176.2766</v>
      </c>
      <c r="D140" s="47">
        <f>'4_DWD'!$T$151</f>
        <v>165.22587333333328</v>
      </c>
    </row>
    <row r="141" spans="2:4" ht="18.75" customHeight="1" x14ac:dyDescent="0.2">
      <c r="B141" s="15">
        <v>2011</v>
      </c>
      <c r="C141" s="58">
        <f>'4_DWD'!T133</f>
        <v>89.518699999999995</v>
      </c>
      <c r="D141" s="48">
        <f>'4_DWD'!$T$151</f>
        <v>165.22587333333328</v>
      </c>
    </row>
    <row r="142" spans="2:4" ht="18.75" customHeight="1" x14ac:dyDescent="0.2">
      <c r="B142" s="13">
        <v>2012</v>
      </c>
      <c r="C142" s="59">
        <f>'4_DWD'!T134</f>
        <v>110.46</v>
      </c>
      <c r="D142" s="47">
        <f>'4_DWD'!$T$151</f>
        <v>165.22587333333328</v>
      </c>
    </row>
    <row r="143" spans="2:4" ht="18.75" customHeight="1" x14ac:dyDescent="0.2">
      <c r="B143" s="15">
        <v>2013</v>
      </c>
      <c r="C143" s="58">
        <f>'4_DWD'!T135</f>
        <v>201.46</v>
      </c>
      <c r="D143" s="48">
        <f>'4_DWD'!$T$151</f>
        <v>165.22587333333328</v>
      </c>
    </row>
    <row r="144" spans="2:4" ht="18" customHeight="1" x14ac:dyDescent="0.2">
      <c r="B144" s="61">
        <v>2014</v>
      </c>
      <c r="C144" s="62">
        <f>'4_DWD'!T136</f>
        <v>151.43</v>
      </c>
      <c r="D144" s="47">
        <f>'4_DWD'!$T$151</f>
        <v>165.22587333333328</v>
      </c>
    </row>
    <row r="145" spans="2:4" ht="18" customHeight="1" x14ac:dyDescent="0.2">
      <c r="B145" s="15">
        <v>2015</v>
      </c>
      <c r="C145" s="58">
        <f>'4_DWD'!T137</f>
        <v>148.6</v>
      </c>
      <c r="D145" s="48">
        <f>'4_DWD'!$T$151</f>
        <v>165.22587333333328</v>
      </c>
    </row>
    <row r="146" spans="2:4" ht="18" customHeight="1" x14ac:dyDescent="0.2">
      <c r="B146" s="61">
        <v>2016</v>
      </c>
      <c r="C146" s="62">
        <f>'4_DWD'!T138</f>
        <v>166.5</v>
      </c>
      <c r="D146" s="47">
        <f>'4_DWD'!$T$151</f>
        <v>165.22587333333328</v>
      </c>
    </row>
    <row r="147" spans="2:4" ht="18" customHeight="1" x14ac:dyDescent="0.2">
      <c r="B147" s="15">
        <v>2017</v>
      </c>
      <c r="C147" s="58">
        <f>'4_DWD'!T139</f>
        <v>157.9</v>
      </c>
      <c r="D147" s="48">
        <f>'4_DWD'!$T$151</f>
        <v>165.22587333333328</v>
      </c>
    </row>
    <row r="148" spans="2:4" ht="18" customHeight="1" x14ac:dyDescent="0.2">
      <c r="B148" s="61">
        <v>2018</v>
      </c>
      <c r="C148" s="62">
        <f>'4_DWD'!T140</f>
        <v>140.6</v>
      </c>
      <c r="D148" s="47">
        <f>'4_DWD'!$T$151</f>
        <v>165.22587333333328</v>
      </c>
    </row>
    <row r="149" spans="2:4" ht="18" customHeight="1" x14ac:dyDescent="0.2">
      <c r="B149" s="71">
        <v>2019</v>
      </c>
      <c r="C149" s="58">
        <f>'4_DWD'!T141</f>
        <v>182.7</v>
      </c>
      <c r="D149" s="48">
        <f>'4_DWD'!$T$151</f>
        <v>165.22587333333328</v>
      </c>
    </row>
    <row r="150" spans="2:4" ht="18" customHeight="1" x14ac:dyDescent="0.2">
      <c r="B150" s="78">
        <v>2020</v>
      </c>
      <c r="C150" s="62">
        <f>'4_DWD'!T142</f>
        <v>105.6</v>
      </c>
      <c r="D150" s="64">
        <f>'4_DWD'!$T$151</f>
        <v>165.22587333333328</v>
      </c>
    </row>
    <row r="151" spans="2:4" ht="18" customHeight="1" x14ac:dyDescent="0.2">
      <c r="B151" s="71">
        <v>2021</v>
      </c>
      <c r="C151" s="58">
        <f>'4_DWD'!T143</f>
        <v>175.6</v>
      </c>
      <c r="D151" s="48">
        <f>'4_DWD'!$T$151</f>
        <v>165.22587333333328</v>
      </c>
    </row>
    <row r="152" spans="2:4" ht="18" customHeight="1" x14ac:dyDescent="0.2">
      <c r="B152" s="78">
        <v>2022</v>
      </c>
      <c r="C152" s="62">
        <f>'4_DWD'!T144</f>
        <v>118.5</v>
      </c>
      <c r="D152" s="64">
        <f>'4_DWD'!$T$151</f>
        <v>165.22587333333328</v>
      </c>
    </row>
    <row r="153" spans="2:4" ht="18" customHeight="1" x14ac:dyDescent="0.2">
      <c r="B153" s="71">
        <v>2023</v>
      </c>
      <c r="C153" s="58">
        <f>'4_DWD'!T145</f>
        <v>196.7</v>
      </c>
      <c r="D153" s="48">
        <f>'4_DWD'!$T$151</f>
        <v>165.22587333333328</v>
      </c>
    </row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3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Y33"/>
  <sheetViews>
    <sheetView showGridLines="0" zoomScale="120" zoomScaleNormal="120" workbookViewId="0">
      <selection activeCell="P19" sqref="P19"/>
    </sheetView>
  </sheetViews>
  <sheetFormatPr baseColWidth="10" defaultRowHeight="12.75" x14ac:dyDescent="0.2"/>
  <cols>
    <col min="1" max="1" width="3.28515625" style="42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89"/>
    </row>
    <row r="2" spans="1:25" ht="20.25" customHeight="1" x14ac:dyDescent="0.2">
      <c r="A2" s="8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Q2" s="95" t="s">
        <v>7</v>
      </c>
      <c r="R2" s="96"/>
      <c r="S2" s="96"/>
      <c r="T2" s="96"/>
      <c r="U2" s="96"/>
      <c r="V2" s="96"/>
      <c r="W2" s="96"/>
      <c r="X2" s="96"/>
      <c r="Y2" s="97"/>
    </row>
    <row r="3" spans="1:25" ht="18.75" customHeight="1" x14ac:dyDescent="0.3">
      <c r="A3" s="8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Q3" s="22"/>
      <c r="R3" s="23"/>
      <c r="S3" s="24"/>
      <c r="T3" s="23"/>
      <c r="U3" s="23"/>
      <c r="V3" s="24"/>
      <c r="W3" s="23"/>
      <c r="X3" s="23"/>
      <c r="Y3" s="25"/>
    </row>
    <row r="4" spans="1:25" ht="15.95" customHeight="1" x14ac:dyDescent="0.2">
      <c r="A4" s="8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22"/>
      <c r="R4" s="23"/>
      <c r="S4" s="23"/>
      <c r="T4" s="23"/>
      <c r="U4" s="23"/>
      <c r="V4" s="23"/>
      <c r="W4" s="23"/>
      <c r="X4" s="23"/>
      <c r="Y4" s="25"/>
    </row>
    <row r="5" spans="1:25" ht="7.5" customHeight="1" x14ac:dyDescent="0.2">
      <c r="A5" s="8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Q5" s="26"/>
      <c r="R5" s="27"/>
      <c r="S5" s="27"/>
      <c r="T5" s="27"/>
      <c r="U5" s="27"/>
      <c r="V5" s="27"/>
      <c r="W5" s="27"/>
      <c r="X5" s="27"/>
      <c r="Y5" s="28"/>
    </row>
    <row r="6" spans="1:25" ht="16.5" customHeight="1" x14ac:dyDescent="0.2">
      <c r="A6" s="89"/>
      <c r="C6" s="4"/>
      <c r="Q6" s="26"/>
      <c r="R6" s="27"/>
      <c r="S6" s="27"/>
      <c r="T6" s="27"/>
      <c r="U6" s="27"/>
      <c r="V6" s="27"/>
      <c r="W6" s="27"/>
      <c r="X6" s="27"/>
      <c r="Y6" s="28"/>
    </row>
    <row r="7" spans="1:25" ht="16.5" customHeight="1" x14ac:dyDescent="0.2">
      <c r="A7" s="89"/>
      <c r="C7" s="4"/>
      <c r="Q7" s="26"/>
      <c r="R7" s="27"/>
      <c r="S7" s="27"/>
      <c r="T7" s="27"/>
      <c r="U7" s="27"/>
      <c r="V7" s="27"/>
      <c r="W7" s="27"/>
      <c r="X7" s="27"/>
      <c r="Y7" s="28"/>
    </row>
    <row r="8" spans="1:25" ht="16.5" customHeight="1" x14ac:dyDescent="0.2">
      <c r="A8" s="89"/>
      <c r="C8" s="4"/>
      <c r="Q8" s="26"/>
      <c r="R8" s="27"/>
      <c r="S8" s="27"/>
      <c r="T8" s="27"/>
      <c r="U8" s="27"/>
      <c r="V8" s="27"/>
      <c r="W8" s="27"/>
      <c r="X8" s="27"/>
      <c r="Y8" s="28"/>
    </row>
    <row r="9" spans="1:25" ht="16.5" customHeight="1" x14ac:dyDescent="0.2">
      <c r="A9" s="89"/>
      <c r="C9" s="4"/>
      <c r="Q9" s="26"/>
      <c r="R9" s="27"/>
      <c r="S9" s="27"/>
      <c r="T9" s="27"/>
      <c r="U9" s="27"/>
      <c r="V9" s="27"/>
      <c r="W9" s="27"/>
      <c r="X9" s="27"/>
      <c r="Y9" s="28"/>
    </row>
    <row r="10" spans="1:25" ht="16.5" customHeight="1" x14ac:dyDescent="0.2">
      <c r="A10" s="89"/>
      <c r="C10" s="4"/>
      <c r="Q10" s="26"/>
      <c r="R10" s="27"/>
      <c r="S10" s="27"/>
      <c r="T10" s="27"/>
      <c r="U10" s="27"/>
      <c r="V10" s="27"/>
      <c r="W10" s="27"/>
      <c r="X10" s="27"/>
      <c r="Y10" s="28"/>
    </row>
    <row r="11" spans="1:25" ht="16.5" customHeight="1" x14ac:dyDescent="0.2">
      <c r="A11" s="89"/>
      <c r="C11" s="4"/>
      <c r="Q11" s="26"/>
      <c r="R11" s="29" t="s">
        <v>4</v>
      </c>
      <c r="S11" s="27"/>
      <c r="T11" s="27"/>
      <c r="U11" s="27"/>
      <c r="V11" s="27"/>
      <c r="W11" s="27"/>
      <c r="X11" s="27"/>
      <c r="Y11" s="28"/>
    </row>
    <row r="12" spans="1:25" ht="16.5" customHeight="1" x14ac:dyDescent="0.2">
      <c r="A12" s="89"/>
      <c r="C12" s="4"/>
      <c r="Q12" s="26"/>
      <c r="R12" s="27"/>
      <c r="S12" s="27"/>
      <c r="T12" s="27"/>
      <c r="U12" s="27"/>
      <c r="V12" s="27"/>
      <c r="W12" s="27"/>
      <c r="X12" s="27"/>
      <c r="Y12" s="28"/>
    </row>
    <row r="13" spans="1:25" ht="17.25" customHeight="1" x14ac:dyDescent="0.2">
      <c r="A13" s="89"/>
      <c r="C13" s="4"/>
      <c r="Q13" s="26"/>
      <c r="R13" s="29" t="s">
        <v>5</v>
      </c>
      <c r="S13" s="27"/>
      <c r="T13" s="27"/>
      <c r="U13" s="27"/>
      <c r="V13" s="27"/>
      <c r="W13" s="27"/>
      <c r="X13" s="27"/>
      <c r="Y13" s="28"/>
    </row>
    <row r="14" spans="1:25" ht="16.5" customHeight="1" x14ac:dyDescent="0.2">
      <c r="A14" s="89"/>
      <c r="C14" s="4"/>
      <c r="Q14" s="26"/>
      <c r="R14" s="27"/>
      <c r="S14" s="27"/>
      <c r="T14" s="27"/>
      <c r="U14" s="27"/>
      <c r="V14" s="27"/>
      <c r="W14" s="27"/>
      <c r="X14" s="27"/>
      <c r="Y14" s="28"/>
    </row>
    <row r="15" spans="1:25" ht="16.5" customHeight="1" x14ac:dyDescent="0.2">
      <c r="A15" s="89"/>
      <c r="C15" s="4"/>
      <c r="Q15" s="26"/>
      <c r="R15" s="27"/>
      <c r="S15" s="29" t="s">
        <v>6</v>
      </c>
      <c r="T15" s="27"/>
      <c r="U15" s="27"/>
      <c r="V15" s="29" t="s">
        <v>6</v>
      </c>
      <c r="W15" s="27"/>
      <c r="X15" s="27"/>
      <c r="Y15" s="28"/>
    </row>
    <row r="16" spans="1:25" ht="16.5" customHeight="1" x14ac:dyDescent="0.2">
      <c r="A16" s="89"/>
      <c r="C16" s="4"/>
      <c r="Q16" s="26"/>
      <c r="R16" s="27"/>
      <c r="S16" s="27"/>
      <c r="T16" s="27"/>
      <c r="U16" s="27"/>
      <c r="V16" s="27"/>
      <c r="W16" s="27"/>
      <c r="X16" s="27"/>
      <c r="Y16" s="28"/>
    </row>
    <row r="17" spans="1:25" ht="16.5" customHeight="1" x14ac:dyDescent="0.2">
      <c r="A17" s="89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26"/>
      <c r="R17" s="27"/>
      <c r="S17" s="27"/>
      <c r="T17" s="27"/>
      <c r="U17" s="27"/>
      <c r="V17" s="27"/>
      <c r="W17" s="27"/>
      <c r="X17" s="27"/>
      <c r="Y17" s="28"/>
    </row>
    <row r="18" spans="1:25" ht="22.5" customHeight="1" x14ac:dyDescent="0.2">
      <c r="A18" s="89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6"/>
      <c r="R18" s="27"/>
      <c r="S18" s="27"/>
      <c r="T18" s="27"/>
      <c r="U18" s="27"/>
      <c r="V18" s="27"/>
      <c r="W18" s="27"/>
      <c r="X18" s="27"/>
      <c r="Y18" s="28"/>
    </row>
    <row r="19" spans="1:25" ht="87" customHeight="1" x14ac:dyDescent="0.2">
      <c r="A19" s="89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18"/>
      <c r="P19" s="18"/>
      <c r="Q19" s="30"/>
      <c r="R19" s="31"/>
      <c r="S19" s="31"/>
      <c r="T19" s="31"/>
      <c r="U19" s="31"/>
      <c r="V19" s="31"/>
      <c r="W19" s="31"/>
      <c r="X19" s="31"/>
      <c r="Y19" s="32"/>
    </row>
    <row r="20" spans="1:25" ht="9" customHeight="1" x14ac:dyDescent="0.2">
      <c r="A20" s="89"/>
      <c r="B20" s="20"/>
      <c r="C20" s="21"/>
      <c r="D20" s="20"/>
      <c r="E20" s="98"/>
      <c r="F20" s="20"/>
      <c r="G20" s="98"/>
      <c r="H20" s="20"/>
      <c r="I20" s="98"/>
      <c r="J20" s="20"/>
      <c r="K20" s="98"/>
      <c r="L20" s="20"/>
      <c r="M20" s="98"/>
      <c r="N20" s="20"/>
      <c r="O20" s="18"/>
      <c r="P20" s="18"/>
    </row>
    <row r="21" spans="1:25" ht="11.25" customHeight="1" x14ac:dyDescent="0.2">
      <c r="A21" s="89"/>
      <c r="B21" s="20"/>
      <c r="C21" s="21"/>
      <c r="D21" s="20"/>
      <c r="E21" s="98"/>
      <c r="F21" s="20"/>
      <c r="G21" s="98"/>
      <c r="H21" s="20"/>
      <c r="I21" s="98"/>
      <c r="J21" s="20"/>
      <c r="K21" s="98"/>
      <c r="L21" s="20"/>
      <c r="M21" s="98"/>
      <c r="N21" s="20"/>
      <c r="O21" s="18"/>
      <c r="P21" s="18"/>
    </row>
    <row r="22" spans="1:25" ht="3.75" customHeight="1" x14ac:dyDescent="0.2">
      <c r="A22" s="89"/>
      <c r="B22" s="20"/>
      <c r="C22" s="21"/>
      <c r="D22" s="20"/>
      <c r="E22" s="90"/>
      <c r="F22" s="20"/>
      <c r="G22" s="90"/>
      <c r="H22" s="20"/>
      <c r="I22" s="90"/>
      <c r="J22" s="20"/>
      <c r="K22" s="90"/>
      <c r="L22" s="20"/>
      <c r="M22" s="90"/>
      <c r="N22" s="20"/>
      <c r="O22" s="18"/>
      <c r="P22" s="18"/>
    </row>
    <row r="23" spans="1:25" ht="9" customHeight="1" x14ac:dyDescent="0.2">
      <c r="A23" s="89"/>
      <c r="B23" s="20"/>
      <c r="C23" s="21"/>
      <c r="D23" s="20"/>
      <c r="E23" s="90"/>
      <c r="F23" s="20"/>
      <c r="G23" s="90"/>
      <c r="H23" s="20"/>
      <c r="I23" s="90"/>
      <c r="J23" s="20"/>
      <c r="K23" s="90"/>
      <c r="L23" s="20"/>
      <c r="M23" s="90"/>
      <c r="N23" s="20"/>
      <c r="O23" s="18"/>
      <c r="P23" s="18"/>
    </row>
    <row r="24" spans="1:25" ht="4.5" customHeight="1" x14ac:dyDescent="0.2">
      <c r="A24" s="8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3"/>
      <c r="C26" s="33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25" ht="4.5" customHeight="1" x14ac:dyDescent="0.2">
      <c r="B27" s="33"/>
      <c r="C27" s="33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25" ht="6" customHeight="1" x14ac:dyDescent="0.2"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5"/>
      <c r="I30" s="35"/>
      <c r="J30" s="35"/>
      <c r="K30" s="35"/>
      <c r="L30" s="35"/>
      <c r="M30" s="18"/>
      <c r="N30" s="18"/>
      <c r="O30" s="18"/>
      <c r="P30" s="18"/>
    </row>
    <row r="31" spans="1:25" ht="18" customHeight="1" x14ac:dyDescent="0.2">
      <c r="B31" s="36"/>
      <c r="C31" s="36"/>
      <c r="D31" s="36"/>
      <c r="E31" s="36"/>
      <c r="F31" s="36"/>
      <c r="G31" s="35"/>
      <c r="H31" s="35"/>
      <c r="I31" s="35"/>
      <c r="J31" s="35"/>
      <c r="K31" s="35"/>
      <c r="L31" s="35"/>
      <c r="M31" s="18"/>
      <c r="N31" s="18"/>
      <c r="O31" s="18"/>
      <c r="P31" s="18"/>
    </row>
    <row r="32" spans="1:25" x14ac:dyDescent="0.2">
      <c r="B32" s="36"/>
      <c r="C32" s="36"/>
      <c r="D32" s="36"/>
      <c r="E32" s="36"/>
      <c r="F32" s="36"/>
      <c r="G32" s="35"/>
      <c r="H32" s="35"/>
      <c r="I32" s="35"/>
      <c r="J32" s="35"/>
      <c r="K32" s="35"/>
      <c r="L32" s="35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BE154"/>
  <sheetViews>
    <sheetView topLeftCell="A145" workbookViewId="0">
      <pane ySplit="540" topLeftCell="A130" activePane="bottomLeft"/>
      <selection activeCell="Q1" sqref="Q1"/>
      <selection pane="bottomLeft" activeCell="A145" sqref="A145"/>
    </sheetView>
  </sheetViews>
  <sheetFormatPr baseColWidth="10" defaultRowHeight="12.75" x14ac:dyDescent="0.2"/>
  <cols>
    <col min="4" max="20" width="11.42578125" style="39"/>
  </cols>
  <sheetData>
    <row r="1" spans="1:57" x14ac:dyDescent="0.2">
      <c r="D1" s="39" t="s">
        <v>11</v>
      </c>
      <c r="E1" s="39" t="s">
        <v>12</v>
      </c>
      <c r="F1" s="39" t="s">
        <v>13</v>
      </c>
      <c r="G1" s="39" t="s">
        <v>14</v>
      </c>
      <c r="H1" s="39" t="s">
        <v>15</v>
      </c>
      <c r="I1" s="39" t="s">
        <v>16</v>
      </c>
      <c r="J1" s="39" t="s">
        <v>17</v>
      </c>
      <c r="K1" s="39" t="s">
        <v>18</v>
      </c>
      <c r="L1" s="39" t="s">
        <v>19</v>
      </c>
      <c r="M1" s="39" t="s">
        <v>20</v>
      </c>
      <c r="N1" s="39" t="s">
        <v>21</v>
      </c>
      <c r="O1" s="39" t="s">
        <v>22</v>
      </c>
      <c r="P1" s="39" t="s">
        <v>23</v>
      </c>
      <c r="Q1" s="39" t="s">
        <v>46</v>
      </c>
      <c r="R1" s="39" t="s">
        <v>24</v>
      </c>
      <c r="S1" s="39" t="s">
        <v>25</v>
      </c>
      <c r="T1" s="39" t="s">
        <v>26</v>
      </c>
      <c r="U1" s="39"/>
      <c r="V1" s="39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</row>
    <row r="2" spans="1:57" x14ac:dyDescent="0.2">
      <c r="B2">
        <v>1880</v>
      </c>
      <c r="U2" s="39"/>
      <c r="V2" s="39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</row>
    <row r="3" spans="1:57" x14ac:dyDescent="0.2">
      <c r="A3" t="s">
        <v>34</v>
      </c>
      <c r="B3">
        <v>1881</v>
      </c>
      <c r="C3">
        <v>16</v>
      </c>
      <c r="D3" s="40">
        <v>245.9633</v>
      </c>
      <c r="E3" s="40">
        <v>219.54480000000001</v>
      </c>
      <c r="F3" s="40">
        <v>210.89949999999999</v>
      </c>
      <c r="G3" s="40">
        <v>258.84730000000002</v>
      </c>
      <c r="H3" s="40">
        <v>222.9588</v>
      </c>
      <c r="I3" s="40">
        <v>250.49260000000001</v>
      </c>
      <c r="J3" s="40">
        <v>206.17079999999999</v>
      </c>
      <c r="K3" s="40">
        <v>210.0341</v>
      </c>
      <c r="L3" s="40">
        <v>284.6112</v>
      </c>
      <c r="M3" s="40">
        <v>203.54300000000001</v>
      </c>
      <c r="N3" s="40">
        <v>285.14800000000002</v>
      </c>
      <c r="O3" s="40">
        <v>193.13200000000001</v>
      </c>
      <c r="P3" s="40">
        <v>207.8852</v>
      </c>
      <c r="Q3" s="40">
        <v>206.60390000000001</v>
      </c>
      <c r="R3" s="40">
        <v>292.6472</v>
      </c>
      <c r="S3" s="40">
        <v>233.06</v>
      </c>
      <c r="T3" s="40">
        <v>243.4297</v>
      </c>
    </row>
    <row r="4" spans="1:57" x14ac:dyDescent="0.2">
      <c r="A4" t="s">
        <v>34</v>
      </c>
      <c r="B4">
        <v>1882</v>
      </c>
      <c r="C4">
        <v>16</v>
      </c>
      <c r="D4" s="40">
        <v>260.87009999999998</v>
      </c>
      <c r="E4" s="40">
        <v>329.96020000000004</v>
      </c>
      <c r="F4" s="40">
        <v>302.41469999999998</v>
      </c>
      <c r="G4" s="40">
        <v>291.90139999999997</v>
      </c>
      <c r="H4" s="40">
        <v>331.57169999999996</v>
      </c>
      <c r="I4" s="40">
        <v>408.22550000000001</v>
      </c>
      <c r="J4" s="40">
        <v>360.94830000000002</v>
      </c>
      <c r="K4" s="40">
        <v>372.53769999999997</v>
      </c>
      <c r="L4" s="40">
        <v>401.03590000000003</v>
      </c>
      <c r="M4" s="40">
        <v>397.50540000000001</v>
      </c>
      <c r="N4" s="40">
        <v>404.87989999999996</v>
      </c>
      <c r="O4" s="40">
        <v>249.88679999999999</v>
      </c>
      <c r="P4" s="40">
        <v>291.24040000000002</v>
      </c>
      <c r="Q4" s="40">
        <v>297.54660000000001</v>
      </c>
      <c r="R4" s="40">
        <v>384.56889999999999</v>
      </c>
      <c r="S4" s="40">
        <v>357.21280000000002</v>
      </c>
      <c r="T4" s="40">
        <v>357.51760000000002</v>
      </c>
    </row>
    <row r="5" spans="1:57" x14ac:dyDescent="0.2">
      <c r="A5" t="s">
        <v>34</v>
      </c>
      <c r="B5">
        <v>1883</v>
      </c>
      <c r="C5">
        <v>16</v>
      </c>
      <c r="D5" s="40">
        <v>173.23860000000002</v>
      </c>
      <c r="E5" s="40">
        <v>207.35820000000001</v>
      </c>
      <c r="F5" s="40">
        <v>166.57569999999998</v>
      </c>
      <c r="G5" s="40">
        <v>203.89190000000002</v>
      </c>
      <c r="H5" s="40">
        <v>197.80600000000001</v>
      </c>
      <c r="I5" s="40">
        <v>235.51450000000003</v>
      </c>
      <c r="J5" s="40">
        <v>206.80069999999998</v>
      </c>
      <c r="K5" s="40">
        <v>219.65980000000002</v>
      </c>
      <c r="L5" s="40">
        <v>279.05849999999998</v>
      </c>
      <c r="M5" s="40">
        <v>192.7141</v>
      </c>
      <c r="N5" s="40">
        <v>304.78849999999994</v>
      </c>
      <c r="O5" s="40">
        <v>183.24720000000002</v>
      </c>
      <c r="P5" s="40">
        <v>171.1003</v>
      </c>
      <c r="Q5" s="40">
        <v>151.70699999999999</v>
      </c>
      <c r="R5" s="40">
        <v>244.13910000000001</v>
      </c>
      <c r="S5" s="40">
        <v>185.58100000000002</v>
      </c>
      <c r="T5" s="40">
        <v>227.30039999999997</v>
      </c>
    </row>
    <row r="6" spans="1:57" x14ac:dyDescent="0.2">
      <c r="A6" t="s">
        <v>34</v>
      </c>
      <c r="B6">
        <v>1884</v>
      </c>
      <c r="C6">
        <v>16</v>
      </c>
      <c r="D6" s="40">
        <v>186.1412</v>
      </c>
      <c r="E6" s="40">
        <v>200.9229</v>
      </c>
      <c r="F6" s="40">
        <v>214.6199</v>
      </c>
      <c r="G6" s="40">
        <v>181.94040000000001</v>
      </c>
      <c r="H6" s="40">
        <v>221.44660000000002</v>
      </c>
      <c r="I6" s="40">
        <v>229.30250000000001</v>
      </c>
      <c r="J6" s="40">
        <v>197.78469999999999</v>
      </c>
      <c r="K6" s="40">
        <v>197.76479999999998</v>
      </c>
      <c r="L6" s="40">
        <v>262.27839999999998</v>
      </c>
      <c r="M6" s="40">
        <v>217.70699999999999</v>
      </c>
      <c r="N6" s="40">
        <v>320.62279999999998</v>
      </c>
      <c r="O6" s="40">
        <v>182.28270000000001</v>
      </c>
      <c r="P6" s="40">
        <v>204.73159999999999</v>
      </c>
      <c r="Q6" s="40">
        <v>201.78380000000004</v>
      </c>
      <c r="R6" s="40">
        <v>247.2799</v>
      </c>
      <c r="S6" s="40">
        <v>219.69550000000001</v>
      </c>
      <c r="T6" s="40">
        <v>238.5821</v>
      </c>
    </row>
    <row r="7" spans="1:57" x14ac:dyDescent="0.2">
      <c r="A7" t="s">
        <v>34</v>
      </c>
      <c r="B7">
        <v>1885</v>
      </c>
      <c r="C7">
        <v>16</v>
      </c>
      <c r="D7" s="40">
        <v>146.4025</v>
      </c>
      <c r="E7" s="40">
        <v>162.59450000000001</v>
      </c>
      <c r="F7" s="40">
        <v>188.26139999999998</v>
      </c>
      <c r="G7" s="40">
        <v>155.18860000000001</v>
      </c>
      <c r="H7" s="40">
        <v>181.92070000000001</v>
      </c>
      <c r="I7" s="40">
        <v>188.38139999999999</v>
      </c>
      <c r="J7" s="40">
        <v>212.15299999999999</v>
      </c>
      <c r="K7" s="40">
        <v>216.30799999999999</v>
      </c>
      <c r="L7" s="40">
        <v>245.56270000000001</v>
      </c>
      <c r="M7" s="40">
        <v>182.60660000000001</v>
      </c>
      <c r="N7" s="40">
        <v>226.19210000000001</v>
      </c>
      <c r="O7" s="40">
        <v>170.7499</v>
      </c>
      <c r="P7" s="40">
        <v>185.20410000000001</v>
      </c>
      <c r="Q7" s="40">
        <v>178.5197</v>
      </c>
      <c r="R7" s="40">
        <v>213.3109</v>
      </c>
      <c r="S7" s="40">
        <v>184.48</v>
      </c>
      <c r="T7" s="40">
        <v>199.56009999999998</v>
      </c>
    </row>
    <row r="8" spans="1:57" x14ac:dyDescent="0.2">
      <c r="A8" t="s">
        <v>34</v>
      </c>
      <c r="B8">
        <v>1886</v>
      </c>
      <c r="C8">
        <v>16</v>
      </c>
      <c r="D8" s="40">
        <v>169.89410000000001</v>
      </c>
      <c r="E8" s="40">
        <v>173.29850000000002</v>
      </c>
      <c r="F8" s="40">
        <v>168.5377</v>
      </c>
      <c r="G8" s="40">
        <v>161.9589</v>
      </c>
      <c r="H8" s="40">
        <v>190.64339999999999</v>
      </c>
      <c r="I8" s="40">
        <v>236.65490000000003</v>
      </c>
      <c r="J8" s="40">
        <v>222.54920000000001</v>
      </c>
      <c r="K8" s="40">
        <v>207.10429999999999</v>
      </c>
      <c r="L8" s="40">
        <v>357.61860000000001</v>
      </c>
      <c r="M8" s="40">
        <v>230.7713</v>
      </c>
      <c r="N8" s="40">
        <v>376.77710000000002</v>
      </c>
      <c r="O8" s="40">
        <v>128.43950000000001</v>
      </c>
      <c r="P8" s="40">
        <v>158.69920000000002</v>
      </c>
      <c r="Q8" s="40">
        <v>162.44239999999996</v>
      </c>
      <c r="R8" s="40">
        <v>238.0789</v>
      </c>
      <c r="S8" s="40">
        <v>217.14230000000001</v>
      </c>
      <c r="T8" s="40">
        <v>246.93810000000002</v>
      </c>
    </row>
    <row r="9" spans="1:57" x14ac:dyDescent="0.2">
      <c r="A9" t="s">
        <v>34</v>
      </c>
      <c r="B9">
        <v>1887</v>
      </c>
      <c r="C9">
        <v>16</v>
      </c>
      <c r="D9" s="40">
        <v>122.56219999999999</v>
      </c>
      <c r="E9" s="40">
        <v>157.1069</v>
      </c>
      <c r="F9" s="40">
        <v>146.77420000000001</v>
      </c>
      <c r="G9" s="40">
        <v>134.09540000000001</v>
      </c>
      <c r="H9" s="40">
        <v>155.79390000000001</v>
      </c>
      <c r="I9" s="40">
        <v>148.52539999999999</v>
      </c>
      <c r="J9" s="40">
        <v>149.3373</v>
      </c>
      <c r="K9" s="40">
        <v>183.7193</v>
      </c>
      <c r="L9" s="40">
        <v>210.03870000000001</v>
      </c>
      <c r="M9" s="40">
        <v>154.8022</v>
      </c>
      <c r="N9" s="40">
        <v>202.45249999999999</v>
      </c>
      <c r="O9" s="40">
        <v>125.5307</v>
      </c>
      <c r="P9" s="40">
        <v>140.97</v>
      </c>
      <c r="Q9" s="40">
        <v>145.62460000000002</v>
      </c>
      <c r="R9" s="40">
        <v>180.55930000000001</v>
      </c>
      <c r="S9" s="40">
        <v>154.4862</v>
      </c>
      <c r="T9" s="40">
        <v>166.01439999999999</v>
      </c>
    </row>
    <row r="10" spans="1:57" x14ac:dyDescent="0.2">
      <c r="A10" t="s">
        <v>34</v>
      </c>
      <c r="B10">
        <v>1888</v>
      </c>
      <c r="C10">
        <v>16</v>
      </c>
      <c r="D10" s="40">
        <v>308.34890000000001</v>
      </c>
      <c r="E10" s="40">
        <v>303.6542</v>
      </c>
      <c r="F10" s="40">
        <v>165.00650000000002</v>
      </c>
      <c r="G10" s="40">
        <v>328.15679999999998</v>
      </c>
      <c r="H10" s="40">
        <v>272.98289999999997</v>
      </c>
      <c r="I10" s="40">
        <v>308.3811</v>
      </c>
      <c r="J10" s="40">
        <v>328.09890000000001</v>
      </c>
      <c r="K10" s="40">
        <v>349.75560000000002</v>
      </c>
      <c r="L10" s="40">
        <v>390.0179</v>
      </c>
      <c r="M10" s="40">
        <v>298.31880000000001</v>
      </c>
      <c r="N10" s="40">
        <v>384.42240000000004</v>
      </c>
      <c r="O10" s="40">
        <v>231.21080000000001</v>
      </c>
      <c r="P10" s="40">
        <v>166.4237</v>
      </c>
      <c r="Q10" s="40">
        <v>154.40539999999999</v>
      </c>
      <c r="R10" s="40">
        <v>232.68130000000002</v>
      </c>
      <c r="S10" s="40">
        <v>240.90060000000003</v>
      </c>
      <c r="T10" s="40">
        <v>295.63329999999996</v>
      </c>
    </row>
    <row r="11" spans="1:57" x14ac:dyDescent="0.2">
      <c r="A11" t="s">
        <v>34</v>
      </c>
      <c r="B11">
        <v>1889</v>
      </c>
      <c r="C11">
        <v>16</v>
      </c>
      <c r="D11" s="40">
        <v>236.24579999999997</v>
      </c>
      <c r="E11" s="40">
        <v>250.82089999999999</v>
      </c>
      <c r="F11" s="40">
        <v>172.84030000000001</v>
      </c>
      <c r="G11" s="40">
        <v>241.10629999999998</v>
      </c>
      <c r="H11" s="40">
        <v>227.48629999999997</v>
      </c>
      <c r="I11" s="40">
        <v>268.56950000000001</v>
      </c>
      <c r="J11" s="40">
        <v>228.8347</v>
      </c>
      <c r="K11" s="40">
        <v>237.91639999999998</v>
      </c>
      <c r="L11" s="40">
        <v>334.01639999999998</v>
      </c>
      <c r="M11" s="40">
        <v>209.54680000000002</v>
      </c>
      <c r="N11" s="40">
        <v>332.10250000000002</v>
      </c>
      <c r="O11" s="40">
        <v>201.52199999999999</v>
      </c>
      <c r="P11" s="40">
        <v>169.70229999999998</v>
      </c>
      <c r="Q11" s="40">
        <v>162.30090000000001</v>
      </c>
      <c r="R11" s="40">
        <v>218.45760000000001</v>
      </c>
      <c r="S11" s="40">
        <v>210.49339999999998</v>
      </c>
      <c r="T11" s="40">
        <v>250.95619999999997</v>
      </c>
    </row>
    <row r="12" spans="1:57" x14ac:dyDescent="0.2">
      <c r="A12" t="s">
        <v>34</v>
      </c>
      <c r="B12">
        <v>1890</v>
      </c>
      <c r="C12">
        <v>16</v>
      </c>
      <c r="D12" s="40">
        <v>349.80939999999998</v>
      </c>
      <c r="E12" s="40">
        <v>282.19900000000001</v>
      </c>
      <c r="F12" s="40">
        <v>241.80989999999997</v>
      </c>
      <c r="G12" s="40">
        <v>303.03459999999995</v>
      </c>
      <c r="H12" s="40">
        <v>279.85669999999999</v>
      </c>
      <c r="I12" s="40">
        <v>293.11470000000003</v>
      </c>
      <c r="J12" s="40">
        <v>249.54910000000001</v>
      </c>
      <c r="K12" s="40">
        <v>242.22299999999998</v>
      </c>
      <c r="L12" s="40">
        <v>343.46069999999997</v>
      </c>
      <c r="M12" s="40">
        <v>250.73220000000001</v>
      </c>
      <c r="N12" s="40">
        <v>419.6388</v>
      </c>
      <c r="O12" s="40">
        <v>239.06479999999999</v>
      </c>
      <c r="P12" s="40">
        <v>238.738</v>
      </c>
      <c r="Q12" s="40">
        <v>224.89409999999998</v>
      </c>
      <c r="R12" s="40">
        <v>319.49559999999997</v>
      </c>
      <c r="S12" s="40">
        <v>263.52800000000002</v>
      </c>
      <c r="T12" s="40">
        <v>304.64370000000002</v>
      </c>
    </row>
    <row r="13" spans="1:57" x14ac:dyDescent="0.2">
      <c r="A13" t="s">
        <v>34</v>
      </c>
      <c r="B13">
        <v>1891</v>
      </c>
      <c r="C13">
        <v>16</v>
      </c>
      <c r="D13" s="40">
        <v>303.68</v>
      </c>
      <c r="E13" s="40">
        <v>334.18</v>
      </c>
      <c r="F13" s="40">
        <v>257.70999999999998</v>
      </c>
      <c r="G13" s="40">
        <v>311.08999999999997</v>
      </c>
      <c r="H13" s="40">
        <v>314.13</v>
      </c>
      <c r="I13" s="40">
        <v>318.05</v>
      </c>
      <c r="J13" s="40">
        <v>280.45999999999998</v>
      </c>
      <c r="K13" s="40">
        <v>268.01</v>
      </c>
      <c r="L13" s="40">
        <v>331.8</v>
      </c>
      <c r="M13" s="40">
        <v>265.8</v>
      </c>
      <c r="N13" s="40">
        <v>350.68</v>
      </c>
      <c r="O13" s="40">
        <v>258.70999999999998</v>
      </c>
      <c r="P13" s="40">
        <v>265.49</v>
      </c>
      <c r="Q13" s="40">
        <v>274.36</v>
      </c>
      <c r="R13" s="40">
        <v>332.75</v>
      </c>
      <c r="S13" s="40">
        <v>283.33</v>
      </c>
      <c r="T13" s="40">
        <v>307.76</v>
      </c>
    </row>
    <row r="14" spans="1:57" x14ac:dyDescent="0.2">
      <c r="A14" t="s">
        <v>34</v>
      </c>
      <c r="B14">
        <v>1892</v>
      </c>
      <c r="C14">
        <v>16</v>
      </c>
      <c r="D14" s="40">
        <v>155.72999999999999</v>
      </c>
      <c r="E14" s="40">
        <v>166.17</v>
      </c>
      <c r="F14" s="40">
        <v>126.3</v>
      </c>
      <c r="G14" s="40">
        <v>185.54</v>
      </c>
      <c r="H14" s="40">
        <v>172.8</v>
      </c>
      <c r="I14" s="40">
        <v>176.87</v>
      </c>
      <c r="J14" s="40">
        <v>163.21</v>
      </c>
      <c r="K14" s="40">
        <v>155.41999999999999</v>
      </c>
      <c r="L14" s="40">
        <v>246.26</v>
      </c>
      <c r="M14" s="40">
        <v>149.08000000000001</v>
      </c>
      <c r="N14" s="40">
        <v>309.08999999999997</v>
      </c>
      <c r="O14" s="40">
        <v>171.69</v>
      </c>
      <c r="P14" s="40">
        <v>126.44</v>
      </c>
      <c r="Q14" s="40">
        <v>124.33</v>
      </c>
      <c r="R14" s="40">
        <v>149.83000000000001</v>
      </c>
      <c r="S14" s="40">
        <v>147.82</v>
      </c>
      <c r="T14" s="40">
        <v>196.79</v>
      </c>
    </row>
    <row r="15" spans="1:57" x14ac:dyDescent="0.2">
      <c r="A15" t="s">
        <v>34</v>
      </c>
      <c r="B15">
        <v>1893</v>
      </c>
      <c r="C15">
        <v>16</v>
      </c>
      <c r="D15" s="40">
        <v>160.34</v>
      </c>
      <c r="E15" s="40">
        <v>155.25</v>
      </c>
      <c r="F15" s="40">
        <v>134.1</v>
      </c>
      <c r="G15" s="40">
        <v>167.92</v>
      </c>
      <c r="H15" s="40">
        <v>156.1</v>
      </c>
      <c r="I15" s="40">
        <v>174.92</v>
      </c>
      <c r="J15" s="40">
        <v>179.43</v>
      </c>
      <c r="K15" s="40">
        <v>185.05</v>
      </c>
      <c r="L15" s="40">
        <v>209.6</v>
      </c>
      <c r="M15" s="40">
        <v>199.41</v>
      </c>
      <c r="N15" s="40">
        <v>262.94</v>
      </c>
      <c r="O15" s="40">
        <v>135.12</v>
      </c>
      <c r="P15" s="40">
        <v>141.76</v>
      </c>
      <c r="Q15" s="40">
        <v>140.61000000000001</v>
      </c>
      <c r="R15" s="40">
        <v>187.07</v>
      </c>
      <c r="S15" s="40">
        <v>178.55</v>
      </c>
      <c r="T15" s="40">
        <v>188.05</v>
      </c>
    </row>
    <row r="16" spans="1:57" x14ac:dyDescent="0.2">
      <c r="A16" t="s">
        <v>34</v>
      </c>
      <c r="B16">
        <v>1894</v>
      </c>
      <c r="C16">
        <v>16</v>
      </c>
      <c r="D16" s="40">
        <v>292.04000000000002</v>
      </c>
      <c r="E16" s="40">
        <v>290.54000000000002</v>
      </c>
      <c r="F16" s="40">
        <v>236.39</v>
      </c>
      <c r="G16" s="40">
        <v>285.76</v>
      </c>
      <c r="H16" s="40">
        <v>313.19</v>
      </c>
      <c r="I16" s="40">
        <v>337.35</v>
      </c>
      <c r="J16" s="40">
        <v>216.79</v>
      </c>
      <c r="K16" s="40">
        <v>193.05</v>
      </c>
      <c r="L16" s="40">
        <v>282.19</v>
      </c>
      <c r="M16" s="40">
        <v>288.68</v>
      </c>
      <c r="N16" s="40">
        <v>336.7</v>
      </c>
      <c r="O16" s="40">
        <v>223.9</v>
      </c>
      <c r="P16" s="40">
        <v>237.08</v>
      </c>
      <c r="Q16" s="40">
        <v>250.94</v>
      </c>
      <c r="R16" s="40">
        <v>311.70999999999998</v>
      </c>
      <c r="S16" s="40">
        <v>297.64</v>
      </c>
      <c r="T16" s="40">
        <v>291.27999999999997</v>
      </c>
    </row>
    <row r="17" spans="1:20" x14ac:dyDescent="0.2">
      <c r="A17" t="s">
        <v>34</v>
      </c>
      <c r="B17">
        <v>1895</v>
      </c>
      <c r="C17">
        <v>16</v>
      </c>
      <c r="D17" s="40">
        <v>286.58</v>
      </c>
      <c r="E17" s="40">
        <v>262.13</v>
      </c>
      <c r="F17" s="40">
        <v>145.76</v>
      </c>
      <c r="G17" s="40">
        <v>256.82</v>
      </c>
      <c r="H17" s="40">
        <v>264.66000000000003</v>
      </c>
      <c r="I17" s="40">
        <v>241.39</v>
      </c>
      <c r="J17" s="40">
        <v>193.36</v>
      </c>
      <c r="K17" s="40">
        <v>218.23</v>
      </c>
      <c r="L17" s="40">
        <v>267.81</v>
      </c>
      <c r="M17" s="40">
        <v>173.07</v>
      </c>
      <c r="N17" s="40">
        <v>296.89</v>
      </c>
      <c r="O17" s="40">
        <v>198.5</v>
      </c>
      <c r="P17" s="40">
        <v>158.43</v>
      </c>
      <c r="Q17" s="40">
        <v>194.48</v>
      </c>
      <c r="R17" s="40">
        <v>197.96</v>
      </c>
      <c r="S17" s="40">
        <v>173.57</v>
      </c>
      <c r="T17" s="40">
        <v>234.06</v>
      </c>
    </row>
    <row r="18" spans="1:20" x14ac:dyDescent="0.2">
      <c r="A18" t="s">
        <v>34</v>
      </c>
      <c r="B18">
        <v>1896</v>
      </c>
      <c r="C18">
        <v>16</v>
      </c>
      <c r="D18" s="40">
        <v>262.56</v>
      </c>
      <c r="E18" s="40">
        <v>250.44</v>
      </c>
      <c r="F18" s="40">
        <v>250.03</v>
      </c>
      <c r="G18" s="40">
        <v>223.04</v>
      </c>
      <c r="H18" s="40">
        <v>278.5</v>
      </c>
      <c r="I18" s="40">
        <v>284.06</v>
      </c>
      <c r="J18" s="40">
        <v>269.91000000000003</v>
      </c>
      <c r="K18" s="40">
        <v>263.3</v>
      </c>
      <c r="L18" s="40">
        <v>356.07</v>
      </c>
      <c r="M18" s="40">
        <v>281.95999999999998</v>
      </c>
      <c r="N18" s="40">
        <v>402.82</v>
      </c>
      <c r="O18" s="40">
        <v>232.96</v>
      </c>
      <c r="P18" s="40">
        <v>237.36</v>
      </c>
      <c r="Q18" s="40">
        <v>257.77</v>
      </c>
      <c r="R18" s="40">
        <v>321.86</v>
      </c>
      <c r="S18" s="40">
        <v>321.97000000000003</v>
      </c>
      <c r="T18" s="40">
        <v>305.02999999999997</v>
      </c>
    </row>
    <row r="19" spans="1:20" x14ac:dyDescent="0.2">
      <c r="A19" t="s">
        <v>34</v>
      </c>
      <c r="B19">
        <v>1897</v>
      </c>
      <c r="C19">
        <v>16</v>
      </c>
      <c r="D19" s="40">
        <v>194.88</v>
      </c>
      <c r="E19" s="40">
        <v>173.55</v>
      </c>
      <c r="F19" s="40">
        <v>179.31</v>
      </c>
      <c r="G19" s="40">
        <v>208.59</v>
      </c>
      <c r="H19" s="40">
        <v>178.52</v>
      </c>
      <c r="I19" s="40">
        <v>227.25</v>
      </c>
      <c r="J19" s="40">
        <v>222.72</v>
      </c>
      <c r="K19" s="40">
        <v>265.36</v>
      </c>
      <c r="L19" s="40">
        <v>304.02999999999997</v>
      </c>
      <c r="M19" s="40">
        <v>198.24</v>
      </c>
      <c r="N19" s="40">
        <v>386.91</v>
      </c>
      <c r="O19" s="40">
        <v>171.39</v>
      </c>
      <c r="P19" s="40">
        <v>188.41</v>
      </c>
      <c r="Q19" s="40">
        <v>180.36</v>
      </c>
      <c r="R19" s="40">
        <v>315.76</v>
      </c>
      <c r="S19" s="40">
        <v>219.05</v>
      </c>
      <c r="T19" s="40">
        <v>251.9</v>
      </c>
    </row>
    <row r="20" spans="1:20" x14ac:dyDescent="0.2">
      <c r="A20" t="s">
        <v>34</v>
      </c>
      <c r="B20">
        <v>1898</v>
      </c>
      <c r="C20">
        <v>16</v>
      </c>
      <c r="D20" s="40">
        <v>193.43</v>
      </c>
      <c r="E20" s="40">
        <v>197.5</v>
      </c>
      <c r="F20" s="40">
        <v>172.63</v>
      </c>
      <c r="G20" s="40">
        <v>187.96</v>
      </c>
      <c r="H20" s="40">
        <v>211.84</v>
      </c>
      <c r="I20" s="40">
        <v>255.85</v>
      </c>
      <c r="J20" s="40">
        <v>242.03</v>
      </c>
      <c r="K20" s="40">
        <v>199.34</v>
      </c>
      <c r="L20" s="40">
        <v>271.61</v>
      </c>
      <c r="M20" s="40">
        <v>222.94</v>
      </c>
      <c r="N20" s="40">
        <v>282.27</v>
      </c>
      <c r="O20" s="40">
        <v>181.33</v>
      </c>
      <c r="P20" s="40">
        <v>169.18</v>
      </c>
      <c r="Q20" s="40">
        <v>169.47</v>
      </c>
      <c r="R20" s="40">
        <v>207.29</v>
      </c>
      <c r="S20" s="40">
        <v>220.56</v>
      </c>
      <c r="T20" s="40">
        <v>229.16</v>
      </c>
    </row>
    <row r="21" spans="1:20" x14ac:dyDescent="0.2">
      <c r="A21" t="s">
        <v>34</v>
      </c>
      <c r="B21">
        <v>1899</v>
      </c>
      <c r="C21">
        <v>16</v>
      </c>
      <c r="D21" s="40">
        <v>120.57</v>
      </c>
      <c r="E21" s="40">
        <v>106.05</v>
      </c>
      <c r="F21" s="40">
        <v>151.91999999999999</v>
      </c>
      <c r="G21" s="40">
        <v>143.99</v>
      </c>
      <c r="H21" s="40">
        <v>133.77000000000001</v>
      </c>
      <c r="I21" s="40">
        <v>154.34</v>
      </c>
      <c r="J21" s="40">
        <v>162.25</v>
      </c>
      <c r="K21" s="40">
        <v>153.29</v>
      </c>
      <c r="L21" s="40">
        <v>202.66</v>
      </c>
      <c r="M21" s="40">
        <v>188.81</v>
      </c>
      <c r="N21" s="40">
        <v>220.99</v>
      </c>
      <c r="O21" s="40">
        <v>144.78</v>
      </c>
      <c r="P21" s="40">
        <v>176.42</v>
      </c>
      <c r="Q21" s="40">
        <v>176.33</v>
      </c>
      <c r="R21" s="40">
        <v>257.02</v>
      </c>
      <c r="S21" s="40">
        <v>214.76</v>
      </c>
      <c r="T21" s="40">
        <v>182.02</v>
      </c>
    </row>
    <row r="22" spans="1:20" x14ac:dyDescent="0.2">
      <c r="A22" t="s">
        <v>34</v>
      </c>
      <c r="B22">
        <v>1900</v>
      </c>
      <c r="C22">
        <v>16</v>
      </c>
      <c r="D22" s="40">
        <v>244.56</v>
      </c>
      <c r="E22" s="40">
        <v>276.97000000000003</v>
      </c>
      <c r="F22" s="40">
        <v>195.75</v>
      </c>
      <c r="G22" s="40">
        <v>243.25</v>
      </c>
      <c r="H22" s="40">
        <v>283.67</v>
      </c>
      <c r="I22" s="40">
        <v>314.13</v>
      </c>
      <c r="J22" s="40">
        <v>235.25</v>
      </c>
      <c r="K22" s="40">
        <v>177.64</v>
      </c>
      <c r="L22" s="40">
        <v>272.7</v>
      </c>
      <c r="M22" s="40">
        <v>269.93</v>
      </c>
      <c r="N22" s="40">
        <v>248.03</v>
      </c>
      <c r="O22" s="40">
        <v>196.37</v>
      </c>
      <c r="P22" s="40">
        <v>198.92</v>
      </c>
      <c r="Q22" s="40">
        <v>214.48</v>
      </c>
      <c r="R22" s="40">
        <v>238.71</v>
      </c>
      <c r="S22" s="40">
        <v>250.08</v>
      </c>
      <c r="T22" s="40">
        <v>251.46</v>
      </c>
    </row>
    <row r="23" spans="1:20" x14ac:dyDescent="0.2">
      <c r="A23" t="s">
        <v>34</v>
      </c>
      <c r="B23">
        <v>1901</v>
      </c>
      <c r="C23">
        <v>16</v>
      </c>
      <c r="D23" s="40">
        <v>169.01</v>
      </c>
      <c r="E23" s="40">
        <v>161.58000000000001</v>
      </c>
      <c r="F23" s="40">
        <v>135.31</v>
      </c>
      <c r="G23" s="40">
        <v>201.41</v>
      </c>
      <c r="H23" s="40">
        <v>170.68</v>
      </c>
      <c r="I23" s="40">
        <v>160.43</v>
      </c>
      <c r="J23" s="40">
        <v>211.03</v>
      </c>
      <c r="K23" s="40">
        <v>208.45</v>
      </c>
      <c r="L23" s="40">
        <v>339.95</v>
      </c>
      <c r="M23" s="40">
        <v>204.18</v>
      </c>
      <c r="N23" s="40">
        <v>327.83</v>
      </c>
      <c r="O23" s="40">
        <v>161.97999999999999</v>
      </c>
      <c r="P23" s="40">
        <v>154.19</v>
      </c>
      <c r="Q23" s="40">
        <v>142.65</v>
      </c>
      <c r="R23" s="40">
        <v>224.5</v>
      </c>
      <c r="S23" s="40">
        <v>245</v>
      </c>
      <c r="T23" s="40">
        <v>226.59010000000001</v>
      </c>
    </row>
    <row r="24" spans="1:20" x14ac:dyDescent="0.2">
      <c r="A24" t="s">
        <v>34</v>
      </c>
      <c r="B24">
        <v>1902</v>
      </c>
      <c r="C24">
        <v>16</v>
      </c>
      <c r="D24" s="40">
        <v>244.29</v>
      </c>
      <c r="E24" s="40">
        <v>207.23</v>
      </c>
      <c r="F24" s="40">
        <v>200.7</v>
      </c>
      <c r="G24" s="40">
        <v>256.56</v>
      </c>
      <c r="H24" s="40">
        <v>228.56</v>
      </c>
      <c r="I24" s="40">
        <v>235.43</v>
      </c>
      <c r="J24" s="40">
        <v>168.67</v>
      </c>
      <c r="K24" s="40">
        <v>184.35</v>
      </c>
      <c r="L24" s="40">
        <v>263.73</v>
      </c>
      <c r="M24" s="40">
        <v>184.68</v>
      </c>
      <c r="N24" s="40">
        <v>284.26</v>
      </c>
      <c r="O24" s="40">
        <v>194.21</v>
      </c>
      <c r="P24" s="40">
        <v>219.24</v>
      </c>
      <c r="Q24" s="40">
        <v>222.87</v>
      </c>
      <c r="R24" s="40">
        <v>273.24</v>
      </c>
      <c r="S24" s="40">
        <v>237.4</v>
      </c>
      <c r="T24" s="40">
        <v>238.30679999999998</v>
      </c>
    </row>
    <row r="25" spans="1:20" x14ac:dyDescent="0.2">
      <c r="A25" t="s">
        <v>34</v>
      </c>
      <c r="B25">
        <v>1903</v>
      </c>
      <c r="C25">
        <v>16</v>
      </c>
      <c r="D25" s="40">
        <v>286.24</v>
      </c>
      <c r="E25" s="40">
        <v>309.86</v>
      </c>
      <c r="F25" s="40">
        <v>143.58000000000001</v>
      </c>
      <c r="G25" s="40">
        <v>291.81</v>
      </c>
      <c r="H25" s="40">
        <v>281.89</v>
      </c>
      <c r="I25" s="40">
        <v>268.08</v>
      </c>
      <c r="J25" s="40">
        <v>245.81</v>
      </c>
      <c r="K25" s="40">
        <v>270.07</v>
      </c>
      <c r="L25" s="40">
        <v>316.19</v>
      </c>
      <c r="M25" s="40">
        <v>241.29</v>
      </c>
      <c r="N25" s="40">
        <v>310.95</v>
      </c>
      <c r="O25" s="40">
        <v>210.88</v>
      </c>
      <c r="P25" s="40">
        <v>160.63</v>
      </c>
      <c r="Q25" s="40">
        <v>160.05000000000001</v>
      </c>
      <c r="R25" s="40">
        <v>197.34</v>
      </c>
      <c r="S25" s="40">
        <v>206.58</v>
      </c>
      <c r="T25" s="40">
        <v>256.28609999999998</v>
      </c>
    </row>
    <row r="26" spans="1:20" x14ac:dyDescent="0.2">
      <c r="A26" t="s">
        <v>34</v>
      </c>
      <c r="B26">
        <v>1904</v>
      </c>
      <c r="C26">
        <v>16</v>
      </c>
      <c r="D26" s="40">
        <v>119.3</v>
      </c>
      <c r="E26" s="40">
        <v>124.02</v>
      </c>
      <c r="F26" s="40">
        <v>89.98</v>
      </c>
      <c r="G26" s="40">
        <v>141.08000000000001</v>
      </c>
      <c r="H26" s="40">
        <v>117.85</v>
      </c>
      <c r="I26" s="40">
        <v>135.12</v>
      </c>
      <c r="J26" s="40">
        <v>167.43</v>
      </c>
      <c r="K26" s="40">
        <v>173.02</v>
      </c>
      <c r="L26" s="40">
        <v>174.18</v>
      </c>
      <c r="M26" s="40">
        <v>135.6</v>
      </c>
      <c r="N26" s="40">
        <v>171.86</v>
      </c>
      <c r="O26" s="40">
        <v>103.45</v>
      </c>
      <c r="P26" s="40">
        <v>76.42</v>
      </c>
      <c r="Q26" s="40">
        <v>85.67</v>
      </c>
      <c r="R26" s="40">
        <v>87.5</v>
      </c>
      <c r="S26" s="40">
        <v>106.17</v>
      </c>
      <c r="T26" s="40">
        <v>133.01349999999999</v>
      </c>
    </row>
    <row r="27" spans="1:20" x14ac:dyDescent="0.2">
      <c r="A27" t="s">
        <v>34</v>
      </c>
      <c r="B27">
        <v>1905</v>
      </c>
      <c r="C27">
        <v>16</v>
      </c>
      <c r="D27" s="40">
        <v>219.48</v>
      </c>
      <c r="E27" s="40">
        <v>244.69</v>
      </c>
      <c r="F27" s="40">
        <v>257.52999999999997</v>
      </c>
      <c r="G27" s="40">
        <v>196.89</v>
      </c>
      <c r="H27" s="40">
        <v>264.73</v>
      </c>
      <c r="I27" s="40">
        <v>305</v>
      </c>
      <c r="J27" s="40">
        <v>238.5</v>
      </c>
      <c r="K27" s="40">
        <v>214.76</v>
      </c>
      <c r="L27" s="40">
        <v>277.69</v>
      </c>
      <c r="M27" s="40">
        <v>225.39</v>
      </c>
      <c r="N27" s="40">
        <v>274.99</v>
      </c>
      <c r="O27" s="40">
        <v>241.28</v>
      </c>
      <c r="P27" s="40">
        <v>303.97000000000003</v>
      </c>
      <c r="Q27" s="40">
        <v>262.69</v>
      </c>
      <c r="R27" s="40">
        <v>330.59</v>
      </c>
      <c r="S27" s="40">
        <v>247.34</v>
      </c>
      <c r="T27" s="40">
        <v>269.23840000000001</v>
      </c>
    </row>
    <row r="28" spans="1:20" x14ac:dyDescent="0.2">
      <c r="A28" t="s">
        <v>34</v>
      </c>
      <c r="B28">
        <v>1906</v>
      </c>
      <c r="C28">
        <v>16</v>
      </c>
      <c r="D28" s="40">
        <v>188.75</v>
      </c>
      <c r="E28" s="40">
        <v>199.05</v>
      </c>
      <c r="F28" s="40">
        <v>167.4</v>
      </c>
      <c r="G28" s="40">
        <v>172.35</v>
      </c>
      <c r="H28" s="40">
        <v>217.72</v>
      </c>
      <c r="I28" s="40">
        <v>243.36</v>
      </c>
      <c r="J28" s="40">
        <v>200.16</v>
      </c>
      <c r="K28" s="40">
        <v>216.6</v>
      </c>
      <c r="L28" s="40">
        <v>295.41000000000003</v>
      </c>
      <c r="M28" s="40">
        <v>227.87</v>
      </c>
      <c r="N28" s="40">
        <v>339.23</v>
      </c>
      <c r="O28" s="40">
        <v>162.66</v>
      </c>
      <c r="P28" s="40">
        <v>194.62</v>
      </c>
      <c r="Q28" s="40">
        <v>223.38</v>
      </c>
      <c r="R28" s="40">
        <v>258.42</v>
      </c>
      <c r="S28" s="40">
        <v>237.18</v>
      </c>
      <c r="T28" s="40">
        <v>247.61529999999999</v>
      </c>
    </row>
    <row r="29" spans="1:20" x14ac:dyDescent="0.2">
      <c r="A29" t="s">
        <v>34</v>
      </c>
      <c r="B29">
        <v>1907</v>
      </c>
      <c r="C29">
        <v>16</v>
      </c>
      <c r="D29" s="40">
        <v>235.16</v>
      </c>
      <c r="E29" s="40">
        <v>182.18</v>
      </c>
      <c r="F29" s="40">
        <v>310.42</v>
      </c>
      <c r="G29" s="40">
        <v>224.98</v>
      </c>
      <c r="H29" s="40">
        <v>231.68</v>
      </c>
      <c r="I29" s="40">
        <v>250.94</v>
      </c>
      <c r="J29" s="40">
        <v>180.2</v>
      </c>
      <c r="K29" s="40">
        <v>173.75</v>
      </c>
      <c r="L29" s="40">
        <v>209.11</v>
      </c>
      <c r="M29" s="40">
        <v>208.81</v>
      </c>
      <c r="N29" s="40">
        <v>277.10000000000002</v>
      </c>
      <c r="O29" s="40">
        <v>286.5</v>
      </c>
      <c r="P29" s="40">
        <v>302.81</v>
      </c>
      <c r="Q29" s="40">
        <v>271.05</v>
      </c>
      <c r="R29" s="40">
        <v>335.38</v>
      </c>
      <c r="S29" s="40">
        <v>232.06</v>
      </c>
      <c r="T29" s="40">
        <v>252.85380000000001</v>
      </c>
    </row>
    <row r="30" spans="1:20" x14ac:dyDescent="0.2">
      <c r="A30" t="s">
        <v>34</v>
      </c>
      <c r="B30">
        <v>1908</v>
      </c>
      <c r="C30">
        <v>16</v>
      </c>
      <c r="D30" s="40">
        <v>220.45</v>
      </c>
      <c r="E30" s="40">
        <v>252.87</v>
      </c>
      <c r="F30" s="40">
        <v>128.85</v>
      </c>
      <c r="G30" s="40">
        <v>279.06</v>
      </c>
      <c r="H30" s="40">
        <v>222.76</v>
      </c>
      <c r="I30" s="40">
        <v>258.95999999999998</v>
      </c>
      <c r="J30" s="40">
        <v>263.5</v>
      </c>
      <c r="K30" s="40">
        <v>276.88</v>
      </c>
      <c r="L30" s="40">
        <v>271.26</v>
      </c>
      <c r="M30" s="40">
        <v>234.5</v>
      </c>
      <c r="N30" s="40">
        <v>296.47000000000003</v>
      </c>
      <c r="O30" s="40">
        <v>203.22</v>
      </c>
      <c r="P30" s="40">
        <v>154.05000000000001</v>
      </c>
      <c r="Q30" s="40">
        <v>168.2</v>
      </c>
      <c r="R30" s="40">
        <v>237.35</v>
      </c>
      <c r="S30" s="40">
        <v>235.39</v>
      </c>
      <c r="T30" s="40">
        <v>242.76690000000002</v>
      </c>
    </row>
    <row r="31" spans="1:20" x14ac:dyDescent="0.2">
      <c r="A31" t="s">
        <v>34</v>
      </c>
      <c r="B31">
        <v>1909</v>
      </c>
      <c r="C31">
        <v>16</v>
      </c>
      <c r="D31" s="40">
        <v>214.18</v>
      </c>
      <c r="E31" s="40">
        <v>269.25</v>
      </c>
      <c r="F31" s="40">
        <v>189.48</v>
      </c>
      <c r="G31" s="40">
        <v>219.42</v>
      </c>
      <c r="H31" s="40">
        <v>245.5</v>
      </c>
      <c r="I31" s="40">
        <v>261.14</v>
      </c>
      <c r="J31" s="40">
        <v>217.38</v>
      </c>
      <c r="K31" s="40">
        <v>251.37</v>
      </c>
      <c r="L31" s="40">
        <v>327.13</v>
      </c>
      <c r="M31" s="40">
        <v>210.88</v>
      </c>
      <c r="N31" s="40">
        <v>356.41</v>
      </c>
      <c r="O31" s="40">
        <v>194.78</v>
      </c>
      <c r="P31" s="40">
        <v>187.03</v>
      </c>
      <c r="Q31" s="40">
        <v>194.06</v>
      </c>
      <c r="R31" s="40">
        <v>240.89</v>
      </c>
      <c r="S31" s="40">
        <v>207.54</v>
      </c>
      <c r="T31" s="40">
        <v>259.60550000000001</v>
      </c>
    </row>
    <row r="32" spans="1:20" x14ac:dyDescent="0.2">
      <c r="A32" t="s">
        <v>34</v>
      </c>
      <c r="B32">
        <v>1910</v>
      </c>
      <c r="C32">
        <v>16</v>
      </c>
      <c r="D32" s="40">
        <v>334.14</v>
      </c>
      <c r="E32" s="40">
        <v>302.07</v>
      </c>
      <c r="F32" s="40">
        <v>271.83999999999997</v>
      </c>
      <c r="G32" s="40">
        <v>327.11</v>
      </c>
      <c r="H32" s="40">
        <v>298.62</v>
      </c>
      <c r="I32" s="40">
        <v>319.97000000000003</v>
      </c>
      <c r="J32" s="40">
        <v>315.56</v>
      </c>
      <c r="K32" s="40">
        <v>358.68</v>
      </c>
      <c r="L32" s="40">
        <v>429.89</v>
      </c>
      <c r="M32" s="40">
        <v>291.26</v>
      </c>
      <c r="N32" s="40">
        <v>400.79</v>
      </c>
      <c r="O32" s="40">
        <v>262.7</v>
      </c>
      <c r="P32" s="40">
        <v>256.7</v>
      </c>
      <c r="Q32" s="40">
        <v>233.32</v>
      </c>
      <c r="R32" s="40">
        <v>333.16</v>
      </c>
      <c r="S32" s="40">
        <v>287.66000000000003</v>
      </c>
      <c r="T32" s="40">
        <v>328.43430000000001</v>
      </c>
    </row>
    <row r="33" spans="1:22" x14ac:dyDescent="0.2">
      <c r="A33" t="s">
        <v>34</v>
      </c>
      <c r="B33">
        <v>1911</v>
      </c>
      <c r="C33">
        <v>16</v>
      </c>
      <c r="D33" s="40">
        <v>124.22</v>
      </c>
      <c r="E33" s="40">
        <v>120.38</v>
      </c>
      <c r="F33" s="40">
        <v>75.37</v>
      </c>
      <c r="G33" s="40">
        <v>138.72999999999999</v>
      </c>
      <c r="H33" s="40">
        <v>110.87</v>
      </c>
      <c r="I33" s="40">
        <v>111.92</v>
      </c>
      <c r="J33" s="40">
        <v>119.03</v>
      </c>
      <c r="K33" s="40">
        <v>142.19999999999999</v>
      </c>
      <c r="L33" s="40">
        <v>170.39</v>
      </c>
      <c r="M33" s="40">
        <v>94.85</v>
      </c>
      <c r="N33" s="40">
        <v>163.85</v>
      </c>
      <c r="O33" s="40">
        <v>105.14</v>
      </c>
      <c r="P33" s="40">
        <v>89.82</v>
      </c>
      <c r="Q33" s="40">
        <v>82.14</v>
      </c>
      <c r="R33" s="40">
        <v>108.84</v>
      </c>
      <c r="S33" s="40">
        <v>93.64</v>
      </c>
      <c r="T33" s="40">
        <v>123.96929999999999</v>
      </c>
    </row>
    <row r="34" spans="1:22" x14ac:dyDescent="0.2">
      <c r="A34" t="s">
        <v>34</v>
      </c>
      <c r="B34">
        <v>1912</v>
      </c>
      <c r="C34">
        <v>16</v>
      </c>
      <c r="D34" s="40">
        <v>235.82</v>
      </c>
      <c r="E34" s="40">
        <v>268.13</v>
      </c>
      <c r="F34" s="40">
        <v>165.3</v>
      </c>
      <c r="G34" s="40">
        <v>230.23</v>
      </c>
      <c r="H34" s="40">
        <v>282.64</v>
      </c>
      <c r="I34" s="40">
        <v>284</v>
      </c>
      <c r="J34" s="40">
        <v>224.36</v>
      </c>
      <c r="K34" s="40">
        <v>271.73</v>
      </c>
      <c r="L34" s="40">
        <v>379.93</v>
      </c>
      <c r="M34" s="40">
        <v>265.93</v>
      </c>
      <c r="N34" s="40">
        <v>389.94</v>
      </c>
      <c r="O34" s="40">
        <v>232.23</v>
      </c>
      <c r="P34" s="40">
        <v>203.25</v>
      </c>
      <c r="Q34" s="40">
        <v>222.57</v>
      </c>
      <c r="R34" s="40">
        <v>350.08</v>
      </c>
      <c r="S34" s="40">
        <v>266.29000000000002</v>
      </c>
      <c r="T34" s="40">
        <v>296.61080000000004</v>
      </c>
    </row>
    <row r="35" spans="1:22" x14ac:dyDescent="0.2">
      <c r="A35" t="s">
        <v>34</v>
      </c>
      <c r="B35">
        <v>1913</v>
      </c>
      <c r="C35">
        <v>16</v>
      </c>
      <c r="D35" s="40">
        <v>176.34</v>
      </c>
      <c r="E35" s="40">
        <v>225.07</v>
      </c>
      <c r="F35" s="40">
        <v>150.38999999999999</v>
      </c>
      <c r="G35" s="40">
        <v>175.69</v>
      </c>
      <c r="H35" s="40">
        <v>200.59</v>
      </c>
      <c r="I35" s="40">
        <v>230.36</v>
      </c>
      <c r="J35" s="40">
        <v>209.62</v>
      </c>
      <c r="K35" s="40">
        <v>187.75</v>
      </c>
      <c r="L35" s="40">
        <v>302.45999999999998</v>
      </c>
      <c r="M35" s="40">
        <v>207.5</v>
      </c>
      <c r="N35" s="40">
        <v>353.67</v>
      </c>
      <c r="O35" s="40">
        <v>157.07</v>
      </c>
      <c r="P35" s="40">
        <v>154.75</v>
      </c>
      <c r="Q35" s="40">
        <v>146.38</v>
      </c>
      <c r="R35" s="40">
        <v>276.5</v>
      </c>
      <c r="S35" s="40">
        <v>197.65</v>
      </c>
      <c r="T35" s="40">
        <v>238.14479999999998</v>
      </c>
    </row>
    <row r="36" spans="1:22" x14ac:dyDescent="0.2">
      <c r="A36" t="s">
        <v>34</v>
      </c>
      <c r="B36">
        <v>1914</v>
      </c>
      <c r="C36">
        <v>16</v>
      </c>
      <c r="D36" s="40">
        <v>257.56</v>
      </c>
      <c r="E36" s="40">
        <v>204.55</v>
      </c>
      <c r="F36" s="40">
        <v>207.07</v>
      </c>
      <c r="G36" s="40">
        <v>276.25</v>
      </c>
      <c r="H36" s="40">
        <v>236.65</v>
      </c>
      <c r="I36" s="40">
        <v>259.08999999999997</v>
      </c>
      <c r="J36" s="40">
        <v>265.33999999999997</v>
      </c>
      <c r="K36" s="40">
        <v>247.51</v>
      </c>
      <c r="L36" s="40">
        <v>361.61</v>
      </c>
      <c r="M36" s="40">
        <v>250.75</v>
      </c>
      <c r="N36" s="40">
        <v>312.31</v>
      </c>
      <c r="O36" s="40">
        <v>194.57</v>
      </c>
      <c r="P36" s="40">
        <v>188.12</v>
      </c>
      <c r="Q36" s="40">
        <v>197.13</v>
      </c>
      <c r="R36" s="40">
        <v>207.38</v>
      </c>
      <c r="S36" s="40">
        <v>259.64999999999998</v>
      </c>
      <c r="T36" s="40">
        <v>261.33890000000002</v>
      </c>
    </row>
    <row r="37" spans="1:22" x14ac:dyDescent="0.2">
      <c r="A37" t="s">
        <v>34</v>
      </c>
      <c r="B37">
        <v>1915</v>
      </c>
      <c r="C37">
        <v>16</v>
      </c>
      <c r="D37" s="40">
        <v>256.73</v>
      </c>
      <c r="E37" s="40">
        <v>224.7</v>
      </c>
      <c r="F37" s="40">
        <v>179.4</v>
      </c>
      <c r="G37" s="40">
        <v>252.01</v>
      </c>
      <c r="H37" s="40">
        <v>220.15</v>
      </c>
      <c r="I37" s="40">
        <v>257.83999999999997</v>
      </c>
      <c r="J37" s="40">
        <v>185.42</v>
      </c>
      <c r="K37" s="40">
        <v>194.03</v>
      </c>
      <c r="L37" s="40">
        <v>262.52999999999997</v>
      </c>
      <c r="M37" s="40">
        <v>181.32</v>
      </c>
      <c r="N37" s="40">
        <v>284.43</v>
      </c>
      <c r="O37" s="40">
        <v>164.61</v>
      </c>
      <c r="P37" s="40">
        <v>178.12</v>
      </c>
      <c r="Q37" s="40">
        <v>169.44</v>
      </c>
      <c r="R37" s="40">
        <v>198.14</v>
      </c>
      <c r="S37" s="40">
        <v>197.44</v>
      </c>
      <c r="T37" s="40">
        <v>225.92089999999999</v>
      </c>
    </row>
    <row r="38" spans="1:22" x14ac:dyDescent="0.2">
      <c r="A38" t="s">
        <v>34</v>
      </c>
      <c r="B38">
        <v>1916</v>
      </c>
      <c r="C38">
        <v>16</v>
      </c>
      <c r="D38" s="40">
        <v>227.04</v>
      </c>
      <c r="E38" s="40">
        <v>206.91</v>
      </c>
      <c r="F38" s="40">
        <v>220.56</v>
      </c>
      <c r="G38" s="40">
        <v>234.01</v>
      </c>
      <c r="H38" s="40">
        <v>237.33</v>
      </c>
      <c r="I38" s="40">
        <v>246.69</v>
      </c>
      <c r="J38" s="40">
        <v>233</v>
      </c>
      <c r="K38" s="40">
        <v>253.01</v>
      </c>
      <c r="L38" s="40">
        <v>326.17</v>
      </c>
      <c r="M38" s="40">
        <v>257.13</v>
      </c>
      <c r="N38" s="40">
        <v>349.81</v>
      </c>
      <c r="O38" s="40">
        <v>215.4</v>
      </c>
      <c r="P38" s="40">
        <v>227.63</v>
      </c>
      <c r="Q38" s="40">
        <v>184.31</v>
      </c>
      <c r="R38" s="40">
        <v>293.32</v>
      </c>
      <c r="S38" s="40">
        <v>227.18</v>
      </c>
      <c r="T38" s="40">
        <v>267.80919999999998</v>
      </c>
    </row>
    <row r="39" spans="1:22" x14ac:dyDescent="0.2">
      <c r="A39" t="s">
        <v>34</v>
      </c>
      <c r="B39">
        <v>1917</v>
      </c>
      <c r="C39">
        <v>16</v>
      </c>
      <c r="D39" s="40">
        <v>187.89</v>
      </c>
      <c r="E39" s="40">
        <v>234.89</v>
      </c>
      <c r="F39" s="40">
        <v>128.04</v>
      </c>
      <c r="G39" s="40">
        <v>221.94</v>
      </c>
      <c r="H39" s="40">
        <v>241.21</v>
      </c>
      <c r="I39" s="40">
        <v>289.05</v>
      </c>
      <c r="J39" s="40">
        <v>275.89999999999998</v>
      </c>
      <c r="K39" s="40">
        <v>288.93</v>
      </c>
      <c r="L39" s="40">
        <v>347.12</v>
      </c>
      <c r="M39" s="40">
        <v>256.41000000000003</v>
      </c>
      <c r="N39" s="40">
        <v>295.52</v>
      </c>
      <c r="O39" s="40">
        <v>148.97999999999999</v>
      </c>
      <c r="P39" s="40">
        <v>161.41</v>
      </c>
      <c r="Q39" s="40">
        <v>185.22</v>
      </c>
      <c r="R39" s="40">
        <v>203.99</v>
      </c>
      <c r="S39" s="40">
        <v>220.05</v>
      </c>
      <c r="T39" s="40">
        <v>250.79059999999998</v>
      </c>
    </row>
    <row r="40" spans="1:22" x14ac:dyDescent="0.2">
      <c r="A40" t="s">
        <v>34</v>
      </c>
      <c r="B40">
        <v>1918</v>
      </c>
      <c r="C40">
        <v>16</v>
      </c>
      <c r="D40" s="40">
        <v>311.94</v>
      </c>
      <c r="E40" s="40">
        <v>231.59</v>
      </c>
      <c r="F40" s="40">
        <v>221.65</v>
      </c>
      <c r="G40" s="40">
        <v>247.5</v>
      </c>
      <c r="H40" s="40">
        <v>235.56</v>
      </c>
      <c r="I40" s="40">
        <v>242.57</v>
      </c>
      <c r="J40" s="40">
        <v>166.92</v>
      </c>
      <c r="K40" s="40">
        <v>166.54</v>
      </c>
      <c r="L40" s="40">
        <v>228.47</v>
      </c>
      <c r="M40" s="40">
        <v>189.9</v>
      </c>
      <c r="N40" s="40">
        <v>301.23</v>
      </c>
      <c r="O40" s="40">
        <v>234.33</v>
      </c>
      <c r="P40" s="40">
        <v>224.78</v>
      </c>
      <c r="Q40" s="40">
        <v>206.71</v>
      </c>
      <c r="R40" s="40">
        <v>309.41000000000003</v>
      </c>
      <c r="S40" s="40">
        <v>207.98</v>
      </c>
      <c r="T40" s="40">
        <v>242.89330000000001</v>
      </c>
    </row>
    <row r="41" spans="1:22" x14ac:dyDescent="0.2">
      <c r="A41" t="s">
        <v>34</v>
      </c>
      <c r="B41">
        <v>1919</v>
      </c>
      <c r="C41">
        <v>16</v>
      </c>
      <c r="D41" s="40">
        <v>160.19999999999999</v>
      </c>
      <c r="E41" s="40">
        <v>167.04</v>
      </c>
      <c r="F41" s="40">
        <v>137.52000000000001</v>
      </c>
      <c r="G41" s="40">
        <v>193.11</v>
      </c>
      <c r="H41" s="40">
        <v>164.03</v>
      </c>
      <c r="I41" s="40">
        <v>199.37</v>
      </c>
      <c r="J41" s="40">
        <v>171.76</v>
      </c>
      <c r="K41" s="40">
        <v>189.84</v>
      </c>
      <c r="L41" s="40">
        <v>233.74</v>
      </c>
      <c r="M41" s="40">
        <v>166.14</v>
      </c>
      <c r="N41" s="40">
        <v>262.52999999999997</v>
      </c>
      <c r="O41" s="40">
        <v>166.29</v>
      </c>
      <c r="P41" s="40">
        <v>150.69999999999999</v>
      </c>
      <c r="Q41" s="40">
        <v>107.61</v>
      </c>
      <c r="R41" s="40">
        <v>237.48</v>
      </c>
      <c r="S41" s="40">
        <v>158.27000000000001</v>
      </c>
      <c r="T41" s="40">
        <v>195.75970000000001</v>
      </c>
      <c r="U41" s="39"/>
      <c r="V41" s="39"/>
    </row>
    <row r="42" spans="1:22" x14ac:dyDescent="0.2">
      <c r="A42" t="s">
        <v>34</v>
      </c>
      <c r="B42">
        <v>1920</v>
      </c>
      <c r="C42">
        <v>16</v>
      </c>
      <c r="D42" s="40">
        <v>222.88</v>
      </c>
      <c r="E42" s="40">
        <v>228.35</v>
      </c>
      <c r="F42" s="40">
        <v>206.47</v>
      </c>
      <c r="G42" s="40">
        <v>239.45</v>
      </c>
      <c r="H42" s="40">
        <v>224.57</v>
      </c>
      <c r="I42" s="40">
        <v>236.9</v>
      </c>
      <c r="J42" s="40">
        <v>170.72</v>
      </c>
      <c r="K42" s="40">
        <v>165.88</v>
      </c>
      <c r="L42" s="40">
        <v>236</v>
      </c>
      <c r="M42" s="40">
        <v>175.56</v>
      </c>
      <c r="N42" s="40">
        <v>283.43</v>
      </c>
      <c r="O42" s="40">
        <v>215.76</v>
      </c>
      <c r="P42" s="40">
        <v>203.24</v>
      </c>
      <c r="Q42" s="40">
        <v>173.96</v>
      </c>
      <c r="R42" s="40">
        <v>277.72000000000003</v>
      </c>
      <c r="S42" s="40">
        <v>186.55</v>
      </c>
      <c r="T42" s="40">
        <v>229.27449999999999</v>
      </c>
      <c r="U42" s="39"/>
      <c r="V42" s="39"/>
    </row>
    <row r="43" spans="1:22" x14ac:dyDescent="0.2">
      <c r="A43" t="s">
        <v>34</v>
      </c>
      <c r="B43">
        <v>1921</v>
      </c>
      <c r="C43">
        <v>16</v>
      </c>
      <c r="D43" s="40">
        <v>170.3</v>
      </c>
      <c r="E43" s="40">
        <v>134.19</v>
      </c>
      <c r="F43" s="40">
        <v>133.44</v>
      </c>
      <c r="G43" s="40">
        <v>136.16999999999999</v>
      </c>
      <c r="H43" s="40">
        <v>150.63</v>
      </c>
      <c r="I43" s="40">
        <v>134.38999999999999</v>
      </c>
      <c r="J43" s="40">
        <v>106.35</v>
      </c>
      <c r="K43" s="40">
        <v>88.36</v>
      </c>
      <c r="L43" s="40">
        <v>210.68</v>
      </c>
      <c r="M43" s="40">
        <v>130.37</v>
      </c>
      <c r="N43" s="40">
        <v>241.85</v>
      </c>
      <c r="O43" s="40">
        <v>137.97</v>
      </c>
      <c r="P43" s="40">
        <v>122.87</v>
      </c>
      <c r="Q43" s="40">
        <v>129.32</v>
      </c>
      <c r="R43" s="40">
        <v>227.37</v>
      </c>
      <c r="S43" s="40">
        <v>178.78</v>
      </c>
      <c r="T43" s="40">
        <v>169.82499999999999</v>
      </c>
      <c r="U43" s="39"/>
      <c r="V43" s="39"/>
    </row>
    <row r="44" spans="1:22" x14ac:dyDescent="0.2">
      <c r="A44" t="s">
        <v>34</v>
      </c>
      <c r="B44">
        <v>1922</v>
      </c>
      <c r="C44">
        <v>16</v>
      </c>
      <c r="D44" s="40">
        <v>233.63</v>
      </c>
      <c r="E44" s="40">
        <v>208.72</v>
      </c>
      <c r="F44" s="40">
        <v>249.49</v>
      </c>
      <c r="G44" s="40">
        <v>239.57</v>
      </c>
      <c r="H44" s="40">
        <v>211.4</v>
      </c>
      <c r="I44" s="40">
        <v>216.9</v>
      </c>
      <c r="J44" s="40">
        <v>255.74</v>
      </c>
      <c r="K44" s="40">
        <v>254.27</v>
      </c>
      <c r="L44" s="40">
        <v>353.22</v>
      </c>
      <c r="M44" s="40">
        <v>253.38</v>
      </c>
      <c r="N44" s="40">
        <v>366.49</v>
      </c>
      <c r="O44" s="40">
        <v>315.27</v>
      </c>
      <c r="P44" s="40">
        <v>238.07</v>
      </c>
      <c r="Q44" s="40">
        <v>179.45</v>
      </c>
      <c r="R44" s="40">
        <v>276.43</v>
      </c>
      <c r="S44" s="40">
        <v>234.33</v>
      </c>
      <c r="T44" s="40">
        <v>275.58150000000001</v>
      </c>
      <c r="U44" s="39"/>
      <c r="V44" s="39"/>
    </row>
    <row r="45" spans="1:22" x14ac:dyDescent="0.2">
      <c r="A45" t="s">
        <v>34</v>
      </c>
      <c r="B45">
        <v>1923</v>
      </c>
      <c r="C45">
        <v>16</v>
      </c>
      <c r="D45" s="40">
        <v>258.37</v>
      </c>
      <c r="E45" s="40">
        <v>258.38</v>
      </c>
      <c r="F45" s="40">
        <v>170.99</v>
      </c>
      <c r="G45" s="40">
        <v>259.29000000000002</v>
      </c>
      <c r="H45" s="40">
        <v>235.87</v>
      </c>
      <c r="I45" s="40">
        <v>217.67</v>
      </c>
      <c r="J45" s="40">
        <v>152.79</v>
      </c>
      <c r="K45" s="40">
        <v>168.24</v>
      </c>
      <c r="L45" s="40">
        <v>170.41</v>
      </c>
      <c r="M45" s="40">
        <v>177.99</v>
      </c>
      <c r="N45" s="40">
        <v>226.26</v>
      </c>
      <c r="O45" s="40">
        <v>194.1</v>
      </c>
      <c r="P45" s="40">
        <v>170.62</v>
      </c>
      <c r="Q45" s="40">
        <v>165.39</v>
      </c>
      <c r="R45" s="40">
        <v>230.74</v>
      </c>
      <c r="S45" s="40">
        <v>177.62</v>
      </c>
      <c r="T45" s="40">
        <v>203.41390000000001</v>
      </c>
    </row>
    <row r="46" spans="1:22" x14ac:dyDescent="0.2">
      <c r="A46" t="s">
        <v>34</v>
      </c>
      <c r="B46">
        <v>1924</v>
      </c>
      <c r="C46">
        <v>16</v>
      </c>
      <c r="D46" s="40">
        <v>249.53</v>
      </c>
      <c r="E46" s="40">
        <v>264.63</v>
      </c>
      <c r="F46" s="40">
        <v>172.49</v>
      </c>
      <c r="G46" s="40">
        <v>258.3</v>
      </c>
      <c r="H46" s="40">
        <v>279.20999999999998</v>
      </c>
      <c r="I46" s="40">
        <v>356.62</v>
      </c>
      <c r="J46" s="40">
        <v>287.07</v>
      </c>
      <c r="K46" s="40">
        <v>259.66000000000003</v>
      </c>
      <c r="L46" s="40">
        <v>391.34</v>
      </c>
      <c r="M46" s="40">
        <v>343.55</v>
      </c>
      <c r="N46" s="40">
        <v>440.31</v>
      </c>
      <c r="O46" s="40">
        <v>208.17</v>
      </c>
      <c r="P46" s="40">
        <v>199.45</v>
      </c>
      <c r="Q46" s="40">
        <v>239.5</v>
      </c>
      <c r="R46" s="40">
        <v>318.5</v>
      </c>
      <c r="S46" s="40">
        <v>288.19</v>
      </c>
      <c r="T46" s="40">
        <v>322.08910000000003</v>
      </c>
    </row>
    <row r="47" spans="1:22" x14ac:dyDescent="0.2">
      <c r="A47" t="s">
        <v>34</v>
      </c>
      <c r="B47">
        <v>1925</v>
      </c>
      <c r="C47">
        <v>16</v>
      </c>
      <c r="D47" s="40">
        <v>172.31</v>
      </c>
      <c r="E47" s="40">
        <v>153.88999999999999</v>
      </c>
      <c r="F47" s="40">
        <v>169.43</v>
      </c>
      <c r="G47" s="40">
        <v>194.38</v>
      </c>
      <c r="H47" s="40">
        <v>168.81</v>
      </c>
      <c r="I47" s="40">
        <v>183.67</v>
      </c>
      <c r="J47" s="40">
        <v>198.78</v>
      </c>
      <c r="K47" s="40">
        <v>216.5</v>
      </c>
      <c r="L47" s="40">
        <v>264.82</v>
      </c>
      <c r="M47" s="40">
        <v>220.77</v>
      </c>
      <c r="N47" s="40">
        <v>327.8</v>
      </c>
      <c r="O47" s="40">
        <v>115.75</v>
      </c>
      <c r="P47" s="40">
        <v>168.51</v>
      </c>
      <c r="Q47" s="40">
        <v>156.04</v>
      </c>
      <c r="R47" s="40">
        <v>283.64</v>
      </c>
      <c r="S47" s="40">
        <v>217.97</v>
      </c>
      <c r="T47" s="40">
        <v>222.12670000000003</v>
      </c>
    </row>
    <row r="48" spans="1:22" x14ac:dyDescent="0.2">
      <c r="A48" t="s">
        <v>34</v>
      </c>
      <c r="B48">
        <v>1926</v>
      </c>
      <c r="C48">
        <v>16</v>
      </c>
      <c r="D48" s="40">
        <v>295.04000000000002</v>
      </c>
      <c r="E48" s="40">
        <v>215.05</v>
      </c>
      <c r="F48" s="40">
        <v>320.01</v>
      </c>
      <c r="G48" s="40">
        <v>253.58</v>
      </c>
      <c r="H48" s="40">
        <v>264.14999999999998</v>
      </c>
      <c r="I48" s="40">
        <v>242.44</v>
      </c>
      <c r="J48" s="40">
        <v>205.67</v>
      </c>
      <c r="K48" s="40">
        <v>197.96</v>
      </c>
      <c r="L48" s="40">
        <v>339.4</v>
      </c>
      <c r="M48" s="40">
        <v>250.35</v>
      </c>
      <c r="N48" s="40">
        <v>442.44</v>
      </c>
      <c r="O48" s="40">
        <v>269.64999999999998</v>
      </c>
      <c r="P48" s="40">
        <v>330.99</v>
      </c>
      <c r="Q48" s="40">
        <v>297.88</v>
      </c>
      <c r="R48" s="40">
        <v>491.92</v>
      </c>
      <c r="S48" s="40">
        <v>311.2</v>
      </c>
      <c r="T48" s="40">
        <v>322.59780000000001</v>
      </c>
    </row>
    <row r="49" spans="1:22" x14ac:dyDescent="0.2">
      <c r="A49" t="s">
        <v>34</v>
      </c>
      <c r="B49">
        <v>1927</v>
      </c>
      <c r="C49">
        <v>16</v>
      </c>
      <c r="D49" s="40">
        <v>369.37</v>
      </c>
      <c r="E49" s="40">
        <v>330.51</v>
      </c>
      <c r="F49" s="40">
        <v>343.3</v>
      </c>
      <c r="G49" s="40">
        <v>366.03</v>
      </c>
      <c r="H49" s="40">
        <v>358.29</v>
      </c>
      <c r="I49" s="40">
        <v>343.41</v>
      </c>
      <c r="J49" s="40">
        <v>310.62</v>
      </c>
      <c r="K49" s="40">
        <v>320</v>
      </c>
      <c r="L49" s="40">
        <v>386.74</v>
      </c>
      <c r="M49" s="40">
        <v>293.10000000000002</v>
      </c>
      <c r="N49" s="40">
        <v>363.81</v>
      </c>
      <c r="O49" s="40">
        <v>372.35</v>
      </c>
      <c r="P49" s="40">
        <v>351.53</v>
      </c>
      <c r="Q49" s="40">
        <v>313.58</v>
      </c>
      <c r="R49" s="40">
        <v>350.23</v>
      </c>
      <c r="S49" s="40">
        <v>308.64999999999998</v>
      </c>
      <c r="T49" s="40">
        <v>349.82669999999996</v>
      </c>
    </row>
    <row r="50" spans="1:22" x14ac:dyDescent="0.2">
      <c r="A50" t="s">
        <v>34</v>
      </c>
      <c r="B50">
        <v>1928</v>
      </c>
      <c r="C50">
        <v>16</v>
      </c>
      <c r="D50" s="40">
        <v>230.33</v>
      </c>
      <c r="E50" s="40">
        <v>191.7</v>
      </c>
      <c r="F50" s="40">
        <v>142.53</v>
      </c>
      <c r="G50" s="40">
        <v>210.64</v>
      </c>
      <c r="H50" s="40">
        <v>212.84</v>
      </c>
      <c r="I50" s="40">
        <v>245.69</v>
      </c>
      <c r="J50" s="40">
        <v>167.06</v>
      </c>
      <c r="K50" s="40">
        <v>156.86000000000001</v>
      </c>
      <c r="L50" s="40">
        <v>219.08</v>
      </c>
      <c r="M50" s="40">
        <v>178.39</v>
      </c>
      <c r="N50" s="40">
        <v>267.11</v>
      </c>
      <c r="O50" s="40">
        <v>228.48</v>
      </c>
      <c r="P50" s="40">
        <v>161.94999999999999</v>
      </c>
      <c r="Q50" s="40">
        <v>145.76</v>
      </c>
      <c r="R50" s="40">
        <v>174.47</v>
      </c>
      <c r="S50" s="40">
        <v>149.21</v>
      </c>
      <c r="T50" s="40">
        <v>210.64389999999997</v>
      </c>
    </row>
    <row r="51" spans="1:22" x14ac:dyDescent="0.2">
      <c r="A51" t="s">
        <v>34</v>
      </c>
      <c r="B51">
        <v>1929</v>
      </c>
      <c r="C51">
        <v>16</v>
      </c>
      <c r="D51" s="40">
        <v>131.30000000000001</v>
      </c>
      <c r="E51" s="40">
        <v>150.58000000000001</v>
      </c>
      <c r="F51" s="40">
        <v>147.94999999999999</v>
      </c>
      <c r="G51" s="40">
        <v>161.52000000000001</v>
      </c>
      <c r="H51" s="40">
        <v>149.69</v>
      </c>
      <c r="I51" s="40">
        <v>161.72</v>
      </c>
      <c r="J51" s="40">
        <v>178.38</v>
      </c>
      <c r="K51" s="40">
        <v>221.65</v>
      </c>
      <c r="L51" s="40">
        <v>269.02</v>
      </c>
      <c r="M51" s="40">
        <v>160.46</v>
      </c>
      <c r="N51" s="40">
        <v>282.95999999999998</v>
      </c>
      <c r="O51" s="40">
        <v>132.31</v>
      </c>
      <c r="P51" s="40">
        <v>137.02000000000001</v>
      </c>
      <c r="Q51" s="40">
        <v>119.52</v>
      </c>
      <c r="R51" s="40">
        <v>175.42</v>
      </c>
      <c r="S51" s="40">
        <v>144.16999999999999</v>
      </c>
      <c r="T51" s="40">
        <v>190.18010000000001</v>
      </c>
    </row>
    <row r="52" spans="1:22" x14ac:dyDescent="0.2">
      <c r="A52" t="s">
        <v>34</v>
      </c>
      <c r="B52">
        <v>1930</v>
      </c>
      <c r="C52">
        <v>16</v>
      </c>
      <c r="D52" s="40">
        <v>263.45999999999998</v>
      </c>
      <c r="E52" s="40">
        <v>203.39</v>
      </c>
      <c r="F52" s="40">
        <v>308.35000000000002</v>
      </c>
      <c r="G52" s="40">
        <v>251.23</v>
      </c>
      <c r="H52" s="40">
        <v>210.22</v>
      </c>
      <c r="I52" s="40">
        <v>257.33999999999997</v>
      </c>
      <c r="J52" s="40">
        <v>263.62</v>
      </c>
      <c r="K52" s="40">
        <v>271.48</v>
      </c>
      <c r="L52" s="40">
        <v>348.67</v>
      </c>
      <c r="M52" s="40">
        <v>235.4</v>
      </c>
      <c r="N52" s="40">
        <v>317.74</v>
      </c>
      <c r="O52" s="40">
        <v>269.7</v>
      </c>
      <c r="P52" s="40">
        <v>270.72000000000003</v>
      </c>
      <c r="Q52" s="40">
        <v>193.25</v>
      </c>
      <c r="R52" s="40">
        <v>271.73</v>
      </c>
      <c r="S52" s="40">
        <v>210.77</v>
      </c>
      <c r="T52" s="40">
        <v>268.53589999999997</v>
      </c>
    </row>
    <row r="53" spans="1:22" x14ac:dyDescent="0.2">
      <c r="A53" t="s">
        <v>34</v>
      </c>
      <c r="B53">
        <v>1931</v>
      </c>
      <c r="C53">
        <v>16</v>
      </c>
      <c r="D53" s="40">
        <v>388.36</v>
      </c>
      <c r="E53" s="40">
        <v>318.72000000000003</v>
      </c>
      <c r="F53" s="40">
        <v>264.87</v>
      </c>
      <c r="G53" s="40">
        <v>373.99</v>
      </c>
      <c r="H53" s="40">
        <v>334.17</v>
      </c>
      <c r="I53" s="40">
        <v>308.74</v>
      </c>
      <c r="J53" s="40">
        <v>324.81</v>
      </c>
      <c r="K53" s="40">
        <v>339.01</v>
      </c>
      <c r="L53" s="40">
        <v>435.11</v>
      </c>
      <c r="M53" s="40">
        <v>318.06</v>
      </c>
      <c r="N53" s="40">
        <v>400.22</v>
      </c>
      <c r="O53" s="40">
        <v>282.36</v>
      </c>
      <c r="P53" s="40">
        <v>251.94</v>
      </c>
      <c r="Q53" s="40">
        <v>240.89</v>
      </c>
      <c r="R53" s="40">
        <v>292.07</v>
      </c>
      <c r="S53" s="40">
        <v>301.33999999999997</v>
      </c>
      <c r="T53" s="40">
        <v>336.48559999999998</v>
      </c>
    </row>
    <row r="54" spans="1:22" x14ac:dyDescent="0.2">
      <c r="A54" t="s">
        <v>34</v>
      </c>
      <c r="B54">
        <v>1932</v>
      </c>
      <c r="C54">
        <v>16</v>
      </c>
      <c r="D54" s="40">
        <v>196.96</v>
      </c>
      <c r="E54" s="40">
        <v>190.99</v>
      </c>
      <c r="F54" s="40">
        <v>150.83000000000001</v>
      </c>
      <c r="G54" s="40">
        <v>152.22999999999999</v>
      </c>
      <c r="H54" s="40">
        <v>174.59</v>
      </c>
      <c r="I54" s="40">
        <v>152.68</v>
      </c>
      <c r="J54" s="40">
        <v>213.57</v>
      </c>
      <c r="K54" s="40">
        <v>212.94</v>
      </c>
      <c r="L54" s="40">
        <v>285.10000000000002</v>
      </c>
      <c r="M54" s="40">
        <v>183.32</v>
      </c>
      <c r="N54" s="40">
        <v>304.72000000000003</v>
      </c>
      <c r="O54" s="40">
        <v>152.32</v>
      </c>
      <c r="P54" s="40">
        <v>174.24</v>
      </c>
      <c r="Q54" s="40">
        <v>170.94</v>
      </c>
      <c r="R54" s="40">
        <v>295.01</v>
      </c>
      <c r="S54" s="40">
        <v>203</v>
      </c>
      <c r="T54" s="40">
        <v>217.7132</v>
      </c>
    </row>
    <row r="55" spans="1:22" x14ac:dyDescent="0.2">
      <c r="A55" t="s">
        <v>34</v>
      </c>
      <c r="B55">
        <v>1933</v>
      </c>
      <c r="C55">
        <v>16</v>
      </c>
      <c r="D55" s="40">
        <v>231.47</v>
      </c>
      <c r="E55" s="40">
        <v>256.77999999999997</v>
      </c>
      <c r="F55" s="40">
        <v>207.52</v>
      </c>
      <c r="G55" s="40">
        <v>231.85</v>
      </c>
      <c r="H55" s="40">
        <v>248.68</v>
      </c>
      <c r="I55" s="40">
        <v>251.54</v>
      </c>
      <c r="J55" s="40">
        <v>204.66</v>
      </c>
      <c r="K55" s="40">
        <v>151.74</v>
      </c>
      <c r="L55" s="40">
        <v>280.5</v>
      </c>
      <c r="M55" s="40">
        <v>285.94</v>
      </c>
      <c r="N55" s="40">
        <v>328.7</v>
      </c>
      <c r="O55" s="40">
        <v>177.34</v>
      </c>
      <c r="P55" s="40">
        <v>204.48</v>
      </c>
      <c r="Q55" s="40">
        <v>190.8</v>
      </c>
      <c r="R55" s="40">
        <v>299.82</v>
      </c>
      <c r="S55" s="40">
        <v>276.73</v>
      </c>
      <c r="T55" s="40">
        <v>258.96510000000001</v>
      </c>
    </row>
    <row r="56" spans="1:22" x14ac:dyDescent="0.2">
      <c r="A56" t="s">
        <v>34</v>
      </c>
      <c r="B56">
        <v>1934</v>
      </c>
      <c r="C56">
        <v>16</v>
      </c>
      <c r="D56" s="40">
        <v>119.37</v>
      </c>
      <c r="E56" s="40">
        <v>143.34</v>
      </c>
      <c r="F56" s="40">
        <v>185.19</v>
      </c>
      <c r="G56" s="40">
        <v>132.36000000000001</v>
      </c>
      <c r="H56" s="40">
        <v>141.41999999999999</v>
      </c>
      <c r="I56" s="40">
        <v>199.94</v>
      </c>
      <c r="J56" s="40">
        <v>200.9</v>
      </c>
      <c r="K56" s="40">
        <v>226.87</v>
      </c>
      <c r="L56" s="40">
        <v>288.17</v>
      </c>
      <c r="M56" s="40">
        <v>178.26</v>
      </c>
      <c r="N56" s="40">
        <v>304.33</v>
      </c>
      <c r="O56" s="40">
        <v>145.01</v>
      </c>
      <c r="P56" s="40">
        <v>169.43</v>
      </c>
      <c r="Q56" s="40">
        <v>153.63</v>
      </c>
      <c r="R56" s="40">
        <v>217.56</v>
      </c>
      <c r="S56" s="40">
        <v>178.5</v>
      </c>
      <c r="T56" s="40">
        <v>209.37470000000002</v>
      </c>
    </row>
    <row r="57" spans="1:22" x14ac:dyDescent="0.2">
      <c r="A57" t="s">
        <v>34</v>
      </c>
      <c r="B57">
        <v>1935</v>
      </c>
      <c r="C57">
        <v>16</v>
      </c>
      <c r="D57" s="40">
        <v>287.64999999999998</v>
      </c>
      <c r="E57" s="40">
        <v>208.81</v>
      </c>
      <c r="F57" s="40">
        <v>190.96</v>
      </c>
      <c r="G57" s="40">
        <v>216.18</v>
      </c>
      <c r="H57" s="40">
        <v>204.48</v>
      </c>
      <c r="I57" s="40">
        <v>181.12</v>
      </c>
      <c r="J57" s="40">
        <v>161.33000000000001</v>
      </c>
      <c r="K57" s="40">
        <v>166.42</v>
      </c>
      <c r="L57" s="40">
        <v>224.75</v>
      </c>
      <c r="M57" s="40">
        <v>199.72</v>
      </c>
      <c r="N57" s="40">
        <v>220.2</v>
      </c>
      <c r="O57" s="40">
        <v>226.52</v>
      </c>
      <c r="P57" s="40">
        <v>187.58</v>
      </c>
      <c r="Q57" s="40">
        <v>180.95</v>
      </c>
      <c r="R57" s="40">
        <v>182.76</v>
      </c>
      <c r="S57" s="40">
        <v>191.81</v>
      </c>
      <c r="T57" s="40">
        <v>202.5034</v>
      </c>
    </row>
    <row r="58" spans="1:22" x14ac:dyDescent="0.2">
      <c r="A58" t="s">
        <v>34</v>
      </c>
      <c r="B58">
        <v>1936</v>
      </c>
      <c r="C58">
        <v>16</v>
      </c>
      <c r="D58" s="40">
        <v>202.97</v>
      </c>
      <c r="E58" s="40">
        <v>216.4</v>
      </c>
      <c r="F58" s="40">
        <v>126.4</v>
      </c>
      <c r="G58" s="40">
        <v>197.33</v>
      </c>
      <c r="H58" s="40">
        <v>202.11</v>
      </c>
      <c r="I58" s="40">
        <v>246.99</v>
      </c>
      <c r="J58" s="40">
        <v>292.45</v>
      </c>
      <c r="K58" s="40">
        <v>309.37</v>
      </c>
      <c r="L58" s="40">
        <v>388.24</v>
      </c>
      <c r="M58" s="40">
        <v>282.26</v>
      </c>
      <c r="N58" s="40">
        <v>406.94</v>
      </c>
      <c r="O58" s="40">
        <v>164.88</v>
      </c>
      <c r="P58" s="40">
        <v>143.07</v>
      </c>
      <c r="Q58" s="40">
        <v>149.4</v>
      </c>
      <c r="R58" s="40">
        <v>198.7</v>
      </c>
      <c r="S58" s="40">
        <v>230.9</v>
      </c>
      <c r="T58" s="40">
        <v>267.10539999999997</v>
      </c>
    </row>
    <row r="59" spans="1:22" x14ac:dyDescent="0.2">
      <c r="A59" t="s">
        <v>34</v>
      </c>
      <c r="B59">
        <v>1937</v>
      </c>
      <c r="C59">
        <v>16</v>
      </c>
      <c r="D59" s="40">
        <v>248.22</v>
      </c>
      <c r="E59" s="40">
        <v>203.49</v>
      </c>
      <c r="F59" s="40">
        <v>193.68</v>
      </c>
      <c r="G59" s="40">
        <v>259.08</v>
      </c>
      <c r="H59" s="40">
        <v>226.49</v>
      </c>
      <c r="I59" s="40">
        <v>187.72</v>
      </c>
      <c r="J59" s="40">
        <v>144.27000000000001</v>
      </c>
      <c r="K59" s="40">
        <v>144.47</v>
      </c>
      <c r="L59" s="40">
        <v>235.65</v>
      </c>
      <c r="M59" s="40">
        <v>171.91</v>
      </c>
      <c r="N59" s="40">
        <v>293.14</v>
      </c>
      <c r="O59" s="40">
        <v>206.41</v>
      </c>
      <c r="P59" s="40">
        <v>220.77</v>
      </c>
      <c r="Q59" s="40">
        <v>259.06</v>
      </c>
      <c r="R59" s="40">
        <v>298.72000000000003</v>
      </c>
      <c r="S59" s="40">
        <v>227.07</v>
      </c>
      <c r="T59" s="40">
        <v>234.2979</v>
      </c>
    </row>
    <row r="60" spans="1:22" x14ac:dyDescent="0.2">
      <c r="A60" t="s">
        <v>34</v>
      </c>
      <c r="B60">
        <v>1938</v>
      </c>
      <c r="C60">
        <v>16</v>
      </c>
      <c r="D60" s="40">
        <v>145.46</v>
      </c>
      <c r="E60" s="40">
        <v>219.78</v>
      </c>
      <c r="F60" s="40">
        <v>187.38</v>
      </c>
      <c r="G60" s="40">
        <v>175.72</v>
      </c>
      <c r="H60" s="40">
        <v>188.4</v>
      </c>
      <c r="I60" s="40">
        <v>229.1</v>
      </c>
      <c r="J60" s="40">
        <v>235.85</v>
      </c>
      <c r="K60" s="40">
        <v>230.5</v>
      </c>
      <c r="L60" s="40">
        <v>417.16</v>
      </c>
      <c r="M60" s="40">
        <v>215.84</v>
      </c>
      <c r="N60" s="40">
        <v>336.52</v>
      </c>
      <c r="O60" s="40">
        <v>136.54</v>
      </c>
      <c r="P60" s="40">
        <v>179.09</v>
      </c>
      <c r="Q60" s="40">
        <v>137.44999999999999</v>
      </c>
      <c r="R60" s="40">
        <v>232.21</v>
      </c>
      <c r="S60" s="40">
        <v>181.67</v>
      </c>
      <c r="T60" s="40">
        <v>243.9522</v>
      </c>
    </row>
    <row r="61" spans="1:22" x14ac:dyDescent="0.2">
      <c r="A61" t="s">
        <v>34</v>
      </c>
      <c r="B61">
        <v>1939</v>
      </c>
      <c r="C61">
        <v>16</v>
      </c>
      <c r="D61" s="40">
        <v>225.67</v>
      </c>
      <c r="E61" s="40">
        <v>247.83</v>
      </c>
      <c r="F61" s="40">
        <v>222.6</v>
      </c>
      <c r="G61" s="40">
        <v>240.65</v>
      </c>
      <c r="H61" s="40">
        <v>233.35</v>
      </c>
      <c r="I61" s="40">
        <v>202.76</v>
      </c>
      <c r="J61" s="40">
        <v>189.86</v>
      </c>
      <c r="K61" s="40">
        <v>226.13</v>
      </c>
      <c r="L61" s="40">
        <v>308.22000000000003</v>
      </c>
      <c r="M61" s="40">
        <v>205.14</v>
      </c>
      <c r="N61" s="40">
        <v>291.57</v>
      </c>
      <c r="O61" s="40">
        <v>210.76</v>
      </c>
      <c r="P61" s="40">
        <v>226.84</v>
      </c>
      <c r="Q61" s="40">
        <v>199.1</v>
      </c>
      <c r="R61" s="40">
        <v>289.45</v>
      </c>
      <c r="S61" s="40">
        <v>226.72</v>
      </c>
      <c r="T61" s="40">
        <v>244.68719999999999</v>
      </c>
    </row>
    <row r="62" spans="1:22" x14ac:dyDescent="0.2">
      <c r="A62" t="s">
        <v>34</v>
      </c>
      <c r="B62">
        <v>1940</v>
      </c>
      <c r="C62">
        <v>16</v>
      </c>
      <c r="D62" s="40">
        <v>214.8</v>
      </c>
      <c r="E62" s="40">
        <v>272.20999999999998</v>
      </c>
      <c r="F62" s="40">
        <v>208.37</v>
      </c>
      <c r="G62" s="40">
        <v>219.97</v>
      </c>
      <c r="H62" s="40">
        <v>253.14</v>
      </c>
      <c r="I62" s="40">
        <v>248.24</v>
      </c>
      <c r="J62" s="40">
        <v>255.15</v>
      </c>
      <c r="K62" s="40">
        <v>278.39</v>
      </c>
      <c r="L62" s="40">
        <v>378.16</v>
      </c>
      <c r="M62" s="40">
        <v>254.96</v>
      </c>
      <c r="N62" s="40">
        <v>366.67</v>
      </c>
      <c r="O62" s="40">
        <v>212.84</v>
      </c>
      <c r="P62" s="40">
        <v>208.26</v>
      </c>
      <c r="Q62" s="40">
        <v>198.26</v>
      </c>
      <c r="R62" s="40">
        <v>304.17</v>
      </c>
      <c r="S62" s="40">
        <v>296.14999999999998</v>
      </c>
      <c r="T62" s="40">
        <v>281.9502</v>
      </c>
    </row>
    <row r="63" spans="1:22" x14ac:dyDescent="0.2">
      <c r="A63" t="s">
        <v>34</v>
      </c>
      <c r="B63">
        <v>1941</v>
      </c>
      <c r="C63">
        <v>16</v>
      </c>
      <c r="D63" s="40">
        <v>222.29</v>
      </c>
      <c r="E63" s="40">
        <v>234.3</v>
      </c>
      <c r="F63" s="40">
        <v>227.61</v>
      </c>
      <c r="G63" s="40">
        <v>231.55</v>
      </c>
      <c r="H63" s="40">
        <v>226.82</v>
      </c>
      <c r="I63" s="40">
        <v>262.68</v>
      </c>
      <c r="J63" s="40">
        <v>280.45</v>
      </c>
      <c r="K63" s="40">
        <v>311.19</v>
      </c>
      <c r="L63" s="40">
        <v>341.96</v>
      </c>
      <c r="M63" s="40">
        <v>281.69</v>
      </c>
      <c r="N63" s="40">
        <v>387.71</v>
      </c>
      <c r="O63" s="40">
        <v>228.25</v>
      </c>
      <c r="P63" s="40">
        <v>213.11</v>
      </c>
      <c r="Q63" s="40">
        <v>215.82</v>
      </c>
      <c r="R63" s="40">
        <v>276.27999999999997</v>
      </c>
      <c r="S63" s="40">
        <v>266.48</v>
      </c>
      <c r="T63" s="40">
        <v>283.8021</v>
      </c>
      <c r="U63" s="39"/>
      <c r="V63" s="39"/>
    </row>
    <row r="64" spans="1:22" x14ac:dyDescent="0.2">
      <c r="A64" t="s">
        <v>34</v>
      </c>
      <c r="B64">
        <v>1942</v>
      </c>
      <c r="C64">
        <v>16</v>
      </c>
      <c r="D64" s="40">
        <v>230.77</v>
      </c>
      <c r="E64" s="40">
        <v>242.32</v>
      </c>
      <c r="F64" s="40">
        <v>181.02</v>
      </c>
      <c r="G64" s="40">
        <v>216.31</v>
      </c>
      <c r="H64" s="40">
        <v>235.84</v>
      </c>
      <c r="I64" s="40">
        <v>237.43</v>
      </c>
      <c r="J64" s="40">
        <v>214.06</v>
      </c>
      <c r="K64" s="40">
        <v>222.61</v>
      </c>
      <c r="L64" s="40">
        <v>279.02999999999997</v>
      </c>
      <c r="M64" s="40">
        <v>218.07</v>
      </c>
      <c r="N64" s="40">
        <v>276.60000000000002</v>
      </c>
      <c r="O64" s="40">
        <v>208.25</v>
      </c>
      <c r="P64" s="40">
        <v>180.43</v>
      </c>
      <c r="Q64" s="40">
        <v>179.8</v>
      </c>
      <c r="R64" s="40">
        <v>190</v>
      </c>
      <c r="S64" s="40">
        <v>201.22</v>
      </c>
      <c r="T64" s="40">
        <v>231.83329999999998</v>
      </c>
      <c r="U64" s="39"/>
      <c r="V64" s="39"/>
    </row>
    <row r="65" spans="1:22" x14ac:dyDescent="0.2">
      <c r="A65" t="s">
        <v>34</v>
      </c>
      <c r="B65">
        <v>1943</v>
      </c>
      <c r="C65">
        <v>16</v>
      </c>
      <c r="D65" s="40">
        <v>271.27999999999997</v>
      </c>
      <c r="E65" s="40">
        <v>241.17</v>
      </c>
      <c r="F65" s="40">
        <v>142.91999999999999</v>
      </c>
      <c r="G65" s="40">
        <v>266.95999999999998</v>
      </c>
      <c r="H65" s="40">
        <v>238.79</v>
      </c>
      <c r="I65" s="40">
        <v>240.19</v>
      </c>
      <c r="J65" s="40">
        <v>213.85</v>
      </c>
      <c r="K65" s="40">
        <v>223.27</v>
      </c>
      <c r="L65" s="40">
        <v>245.93</v>
      </c>
      <c r="M65" s="40">
        <v>212.24</v>
      </c>
      <c r="N65" s="40">
        <v>288.89999999999998</v>
      </c>
      <c r="O65" s="40">
        <v>211.63</v>
      </c>
      <c r="P65" s="40">
        <v>157.53</v>
      </c>
      <c r="Q65" s="40">
        <v>186.55</v>
      </c>
      <c r="R65" s="40">
        <v>193.49</v>
      </c>
      <c r="S65" s="40">
        <v>218.02</v>
      </c>
      <c r="T65" s="40">
        <v>233.00150000000002</v>
      </c>
      <c r="U65" s="39"/>
      <c r="V65" s="39"/>
    </row>
    <row r="66" spans="1:22" x14ac:dyDescent="0.2">
      <c r="A66" t="s">
        <v>34</v>
      </c>
      <c r="B66">
        <v>1944</v>
      </c>
      <c r="C66">
        <v>16</v>
      </c>
      <c r="D66" s="40">
        <v>143.99</v>
      </c>
      <c r="E66" s="40">
        <v>248.15</v>
      </c>
      <c r="F66" s="40">
        <v>128.80000000000001</v>
      </c>
      <c r="G66" s="40">
        <v>168.48</v>
      </c>
      <c r="H66" s="40">
        <v>197.02</v>
      </c>
      <c r="I66" s="40">
        <v>288.55</v>
      </c>
      <c r="J66" s="40">
        <v>214.6</v>
      </c>
      <c r="K66" s="40">
        <v>190.48</v>
      </c>
      <c r="L66" s="40">
        <v>285.70999999999998</v>
      </c>
      <c r="M66" s="40">
        <v>243.11</v>
      </c>
      <c r="N66" s="40">
        <v>354.48</v>
      </c>
      <c r="O66" s="40">
        <v>150.75</v>
      </c>
      <c r="P66" s="40">
        <v>142.13999999999999</v>
      </c>
      <c r="Q66" s="40">
        <v>149.57</v>
      </c>
      <c r="R66" s="40">
        <v>196.7</v>
      </c>
      <c r="S66" s="40">
        <v>231.99</v>
      </c>
      <c r="T66" s="40">
        <v>239.6087</v>
      </c>
      <c r="U66" s="39"/>
      <c r="V66" s="39"/>
    </row>
    <row r="67" spans="1:22" x14ac:dyDescent="0.2">
      <c r="A67" t="s">
        <v>34</v>
      </c>
      <c r="B67">
        <v>1945</v>
      </c>
      <c r="C67">
        <v>16</v>
      </c>
      <c r="D67" s="40">
        <v>297.42</v>
      </c>
      <c r="E67" s="40">
        <v>276.51</v>
      </c>
      <c r="F67" s="40">
        <v>214.42</v>
      </c>
      <c r="G67" s="40">
        <v>278.72000000000003</v>
      </c>
      <c r="H67" s="40">
        <v>275.41000000000003</v>
      </c>
      <c r="I67" s="40">
        <v>300.45</v>
      </c>
      <c r="J67" s="40">
        <v>267.85000000000002</v>
      </c>
      <c r="K67" s="40">
        <v>294.19</v>
      </c>
      <c r="L67" s="40">
        <v>343.43</v>
      </c>
      <c r="M67" s="40">
        <v>286.02999999999997</v>
      </c>
      <c r="N67" s="40">
        <v>294.08999999999997</v>
      </c>
      <c r="O67" s="40">
        <v>208.13</v>
      </c>
      <c r="P67" s="40">
        <v>200.65</v>
      </c>
      <c r="Q67" s="40">
        <v>245.57</v>
      </c>
      <c r="R67" s="40">
        <v>274.60000000000002</v>
      </c>
      <c r="S67" s="40">
        <v>300.57</v>
      </c>
      <c r="T67" s="40">
        <v>277.75639999999999</v>
      </c>
    </row>
    <row r="68" spans="1:22" x14ac:dyDescent="0.2">
      <c r="A68" t="s">
        <v>34</v>
      </c>
      <c r="B68">
        <v>1946</v>
      </c>
      <c r="C68">
        <v>16</v>
      </c>
      <c r="D68" s="40">
        <v>187.29</v>
      </c>
      <c r="E68" s="40">
        <v>198.61</v>
      </c>
      <c r="F68" s="40">
        <v>212.88</v>
      </c>
      <c r="G68" s="40">
        <v>309.55</v>
      </c>
      <c r="H68" s="40">
        <v>206.87</v>
      </c>
      <c r="I68" s="40">
        <v>231.46</v>
      </c>
      <c r="J68" s="40">
        <v>217.4</v>
      </c>
      <c r="K68" s="40">
        <v>233.21</v>
      </c>
      <c r="L68" s="40">
        <v>357.03</v>
      </c>
      <c r="M68" s="40">
        <v>207.99</v>
      </c>
      <c r="N68" s="40">
        <v>368.3</v>
      </c>
      <c r="O68" s="40">
        <v>321.88</v>
      </c>
      <c r="P68" s="40">
        <v>254</v>
      </c>
      <c r="Q68" s="40">
        <v>211.67</v>
      </c>
      <c r="R68" s="40">
        <v>318.48</v>
      </c>
      <c r="S68" s="40">
        <v>236.13</v>
      </c>
      <c r="T68" s="40">
        <v>280.73239999999998</v>
      </c>
    </row>
    <row r="69" spans="1:22" x14ac:dyDescent="0.2">
      <c r="A69" t="s">
        <v>34</v>
      </c>
      <c r="B69">
        <v>1947</v>
      </c>
      <c r="C69">
        <v>16</v>
      </c>
      <c r="D69" s="40">
        <v>116.94</v>
      </c>
      <c r="E69" s="40">
        <v>156.07</v>
      </c>
      <c r="F69" s="40">
        <v>182.48</v>
      </c>
      <c r="G69" s="40">
        <v>142.52000000000001</v>
      </c>
      <c r="H69" s="40">
        <v>156.61000000000001</v>
      </c>
      <c r="I69" s="40">
        <v>142.30000000000001</v>
      </c>
      <c r="J69" s="40">
        <v>131.62</v>
      </c>
      <c r="K69" s="40">
        <v>167.03</v>
      </c>
      <c r="L69" s="40">
        <v>175.79</v>
      </c>
      <c r="M69" s="40">
        <v>129.33000000000001</v>
      </c>
      <c r="N69" s="40">
        <v>189.7</v>
      </c>
      <c r="O69" s="40">
        <v>170.63</v>
      </c>
      <c r="P69" s="40">
        <v>152.38</v>
      </c>
      <c r="Q69" s="40">
        <v>124.67</v>
      </c>
      <c r="R69" s="40">
        <v>130.99</v>
      </c>
      <c r="S69" s="40">
        <v>151.05000000000001</v>
      </c>
      <c r="T69" s="40">
        <v>157.58800000000002</v>
      </c>
    </row>
    <row r="70" spans="1:22" x14ac:dyDescent="0.2">
      <c r="A70" t="s">
        <v>34</v>
      </c>
      <c r="B70">
        <v>1948</v>
      </c>
      <c r="C70">
        <v>16</v>
      </c>
      <c r="D70" s="40">
        <v>348.8</v>
      </c>
      <c r="E70" s="40">
        <v>279.19</v>
      </c>
      <c r="F70" s="40">
        <v>281.54000000000002</v>
      </c>
      <c r="G70" s="40">
        <v>302.44</v>
      </c>
      <c r="H70" s="40">
        <v>277.58999999999997</v>
      </c>
      <c r="I70" s="40">
        <v>320.61</v>
      </c>
      <c r="J70" s="40">
        <v>296.91000000000003</v>
      </c>
      <c r="K70" s="40">
        <v>318.88</v>
      </c>
      <c r="L70" s="40">
        <v>385.97</v>
      </c>
      <c r="M70" s="40">
        <v>298.27999999999997</v>
      </c>
      <c r="N70" s="40">
        <v>421.06</v>
      </c>
      <c r="O70" s="40">
        <v>258.86</v>
      </c>
      <c r="P70" s="40">
        <v>260.77999999999997</v>
      </c>
      <c r="Q70" s="40">
        <v>228.95</v>
      </c>
      <c r="R70" s="40">
        <v>300.27999999999997</v>
      </c>
      <c r="S70" s="40">
        <v>249.93</v>
      </c>
      <c r="T70" s="40">
        <v>319.84580000000005</v>
      </c>
    </row>
    <row r="71" spans="1:22" x14ac:dyDescent="0.2">
      <c r="A71" t="s">
        <v>34</v>
      </c>
      <c r="B71">
        <v>1949</v>
      </c>
      <c r="C71">
        <v>16</v>
      </c>
      <c r="D71" s="40">
        <v>197.69</v>
      </c>
      <c r="E71" s="40">
        <v>146.19</v>
      </c>
      <c r="F71" s="40">
        <v>154.97999999999999</v>
      </c>
      <c r="G71" s="40">
        <v>169.9</v>
      </c>
      <c r="H71" s="40">
        <v>165.57</v>
      </c>
      <c r="I71" s="40">
        <v>184.56</v>
      </c>
      <c r="J71" s="40">
        <v>115.07</v>
      </c>
      <c r="K71" s="40">
        <v>104.44</v>
      </c>
      <c r="L71" s="40">
        <v>127.72</v>
      </c>
      <c r="M71" s="40">
        <v>129.47</v>
      </c>
      <c r="N71" s="40">
        <v>208.25</v>
      </c>
      <c r="O71" s="40">
        <v>157.54</v>
      </c>
      <c r="P71" s="40">
        <v>155.18</v>
      </c>
      <c r="Q71" s="40">
        <v>146.58000000000001</v>
      </c>
      <c r="R71" s="40">
        <v>225.08</v>
      </c>
      <c r="S71" s="40">
        <v>156.76</v>
      </c>
      <c r="T71" s="40">
        <v>167.4134</v>
      </c>
    </row>
    <row r="72" spans="1:22" x14ac:dyDescent="0.2">
      <c r="A72" t="s">
        <v>34</v>
      </c>
      <c r="B72">
        <v>1950</v>
      </c>
      <c r="C72">
        <v>16</v>
      </c>
      <c r="D72" s="40">
        <v>216.82</v>
      </c>
      <c r="E72" s="40">
        <v>186.43</v>
      </c>
      <c r="F72" s="40">
        <v>170.51</v>
      </c>
      <c r="G72" s="40">
        <v>242.49</v>
      </c>
      <c r="H72" s="40">
        <v>213.58</v>
      </c>
      <c r="I72" s="40">
        <v>222.39</v>
      </c>
      <c r="J72" s="40">
        <v>269.08999999999997</v>
      </c>
      <c r="K72" s="40">
        <v>291.58999999999997</v>
      </c>
      <c r="L72" s="40">
        <v>308.27</v>
      </c>
      <c r="M72" s="40">
        <v>260.95</v>
      </c>
      <c r="N72" s="40">
        <v>281.5</v>
      </c>
      <c r="O72" s="40">
        <v>236.03</v>
      </c>
      <c r="P72" s="40">
        <v>170.46</v>
      </c>
      <c r="Q72" s="40">
        <v>167.75</v>
      </c>
      <c r="R72" s="40">
        <v>195.54</v>
      </c>
      <c r="S72" s="40">
        <v>219.74</v>
      </c>
      <c r="T72" s="40">
        <v>239.84229999999999</v>
      </c>
    </row>
    <row r="73" spans="1:22" x14ac:dyDescent="0.2">
      <c r="A73" t="s">
        <v>34</v>
      </c>
      <c r="B73">
        <v>1951</v>
      </c>
      <c r="C73">
        <v>16</v>
      </c>
      <c r="D73" s="40">
        <v>229.02</v>
      </c>
      <c r="E73" s="40">
        <v>198.11</v>
      </c>
      <c r="F73" s="40">
        <v>150.99</v>
      </c>
      <c r="G73" s="40">
        <v>233.12</v>
      </c>
      <c r="H73" s="40">
        <v>203.62</v>
      </c>
      <c r="I73" s="40">
        <v>237.76</v>
      </c>
      <c r="J73" s="40">
        <v>230.9</v>
      </c>
      <c r="K73" s="40">
        <v>254.82</v>
      </c>
      <c r="L73" s="40">
        <v>335.01</v>
      </c>
      <c r="M73" s="40">
        <v>215.94</v>
      </c>
      <c r="N73" s="40">
        <v>327.77</v>
      </c>
      <c r="O73" s="40">
        <v>160.27000000000001</v>
      </c>
      <c r="P73" s="40">
        <v>161.79</v>
      </c>
      <c r="Q73" s="40">
        <v>194.11</v>
      </c>
      <c r="R73" s="40">
        <v>199.22</v>
      </c>
      <c r="S73" s="40">
        <v>238.21</v>
      </c>
      <c r="T73" s="40">
        <v>243.3142</v>
      </c>
    </row>
    <row r="74" spans="1:22" x14ac:dyDescent="0.2">
      <c r="A74" t="s">
        <v>34</v>
      </c>
      <c r="B74">
        <v>1952</v>
      </c>
      <c r="C74">
        <v>16</v>
      </c>
      <c r="D74" s="40">
        <v>250.45</v>
      </c>
      <c r="E74" s="40">
        <v>252.84</v>
      </c>
      <c r="F74" s="40">
        <v>150.06</v>
      </c>
      <c r="G74" s="40">
        <v>249</v>
      </c>
      <c r="H74" s="40">
        <v>227.75</v>
      </c>
      <c r="I74" s="40">
        <v>250.53</v>
      </c>
      <c r="J74" s="40">
        <v>164.79</v>
      </c>
      <c r="K74" s="40">
        <v>153.57</v>
      </c>
      <c r="L74" s="40">
        <v>156.41999999999999</v>
      </c>
      <c r="M74" s="40">
        <v>145.4</v>
      </c>
      <c r="N74" s="40">
        <v>184.22</v>
      </c>
      <c r="O74" s="40">
        <v>184.66</v>
      </c>
      <c r="P74" s="40">
        <v>160.4</v>
      </c>
      <c r="Q74" s="40">
        <v>147.91999999999999</v>
      </c>
      <c r="R74" s="40">
        <v>153.25</v>
      </c>
      <c r="S74" s="40">
        <v>130.62</v>
      </c>
      <c r="T74" s="40">
        <v>185.0275</v>
      </c>
    </row>
    <row r="75" spans="1:22" x14ac:dyDescent="0.2">
      <c r="A75" t="s">
        <v>34</v>
      </c>
      <c r="B75">
        <v>1953</v>
      </c>
      <c r="C75">
        <v>16</v>
      </c>
      <c r="D75" s="40">
        <v>250.51</v>
      </c>
      <c r="E75" s="40">
        <v>256.7</v>
      </c>
      <c r="F75" s="40">
        <v>279.33</v>
      </c>
      <c r="G75" s="40">
        <v>298.20999999999998</v>
      </c>
      <c r="H75" s="40">
        <v>240.1</v>
      </c>
      <c r="I75" s="40">
        <v>294.32</v>
      </c>
      <c r="J75" s="40">
        <v>234.91</v>
      </c>
      <c r="K75" s="40">
        <v>260.36</v>
      </c>
      <c r="L75" s="40">
        <v>347.32</v>
      </c>
      <c r="M75" s="40">
        <v>237.15</v>
      </c>
      <c r="N75" s="40">
        <v>332.26</v>
      </c>
      <c r="O75" s="40">
        <v>216.58</v>
      </c>
      <c r="P75" s="40">
        <v>230.28</v>
      </c>
      <c r="Q75" s="40">
        <v>212.57</v>
      </c>
      <c r="R75" s="40">
        <v>242.95</v>
      </c>
      <c r="S75" s="40">
        <v>238.48</v>
      </c>
      <c r="T75" s="40">
        <v>273.15700000000004</v>
      </c>
    </row>
    <row r="76" spans="1:22" x14ac:dyDescent="0.2">
      <c r="A76" t="s">
        <v>34</v>
      </c>
      <c r="B76">
        <v>1954</v>
      </c>
      <c r="C76">
        <v>16</v>
      </c>
      <c r="D76" s="40">
        <v>379.27</v>
      </c>
      <c r="E76" s="40">
        <v>314.45999999999998</v>
      </c>
      <c r="F76" s="40">
        <v>304.33</v>
      </c>
      <c r="G76" s="40">
        <v>368.85</v>
      </c>
      <c r="H76" s="40">
        <v>343.75</v>
      </c>
      <c r="I76" s="40">
        <v>367.1</v>
      </c>
      <c r="J76" s="40">
        <v>260.92</v>
      </c>
      <c r="K76" s="40">
        <v>268.68</v>
      </c>
      <c r="L76" s="40">
        <v>349.61</v>
      </c>
      <c r="M76" s="40">
        <v>256.2</v>
      </c>
      <c r="N76" s="40">
        <v>432.88</v>
      </c>
      <c r="O76" s="40">
        <v>265.27999999999997</v>
      </c>
      <c r="P76" s="40">
        <v>299.26</v>
      </c>
      <c r="Q76" s="40">
        <v>296.82</v>
      </c>
      <c r="R76" s="40">
        <v>432</v>
      </c>
      <c r="S76" s="40">
        <v>297.33999999999997</v>
      </c>
      <c r="T76" s="40">
        <v>346.27300000000002</v>
      </c>
    </row>
    <row r="77" spans="1:22" x14ac:dyDescent="0.2">
      <c r="A77" t="s">
        <v>34</v>
      </c>
      <c r="B77">
        <v>1955</v>
      </c>
      <c r="C77">
        <v>16</v>
      </c>
      <c r="D77" s="40">
        <v>202.83</v>
      </c>
      <c r="E77" s="40">
        <v>237.17</v>
      </c>
      <c r="F77" s="40">
        <v>216.11</v>
      </c>
      <c r="G77" s="40">
        <v>183.93</v>
      </c>
      <c r="H77" s="40">
        <v>231.72</v>
      </c>
      <c r="I77" s="40">
        <v>219.78</v>
      </c>
      <c r="J77" s="40">
        <v>223.49</v>
      </c>
      <c r="K77" s="40">
        <v>196.93</v>
      </c>
      <c r="L77" s="40">
        <v>316.70999999999998</v>
      </c>
      <c r="M77" s="40">
        <v>252.45</v>
      </c>
      <c r="N77" s="40">
        <v>366.28</v>
      </c>
      <c r="O77" s="40">
        <v>241.96</v>
      </c>
      <c r="P77" s="40">
        <v>241.07</v>
      </c>
      <c r="Q77" s="40">
        <v>301.74</v>
      </c>
      <c r="R77" s="40">
        <v>345.51</v>
      </c>
      <c r="S77" s="40">
        <v>291.89999999999998</v>
      </c>
      <c r="T77" s="40">
        <v>278.67919999999998</v>
      </c>
    </row>
    <row r="78" spans="1:22" x14ac:dyDescent="0.2">
      <c r="A78" t="s">
        <v>34</v>
      </c>
      <c r="B78">
        <v>1956</v>
      </c>
      <c r="C78">
        <v>16</v>
      </c>
      <c r="D78" s="40">
        <v>259.81</v>
      </c>
      <c r="E78" s="40">
        <v>326.7</v>
      </c>
      <c r="F78" s="40">
        <v>243.3</v>
      </c>
      <c r="G78" s="40">
        <v>267.33</v>
      </c>
      <c r="H78" s="40">
        <v>344.65</v>
      </c>
      <c r="I78" s="40">
        <v>384.2</v>
      </c>
      <c r="J78" s="40">
        <v>290.55</v>
      </c>
      <c r="K78" s="40">
        <v>283.98</v>
      </c>
      <c r="L78" s="40">
        <v>378.2</v>
      </c>
      <c r="M78" s="40">
        <v>394.18</v>
      </c>
      <c r="N78" s="40">
        <v>417.74</v>
      </c>
      <c r="O78" s="40">
        <v>230.63</v>
      </c>
      <c r="P78" s="40">
        <v>247.6</v>
      </c>
      <c r="Q78" s="40">
        <v>311.7</v>
      </c>
      <c r="R78" s="40">
        <v>329.86</v>
      </c>
      <c r="S78" s="40">
        <v>396.32</v>
      </c>
      <c r="T78" s="40">
        <v>346.40020000000004</v>
      </c>
    </row>
    <row r="79" spans="1:22" x14ac:dyDescent="0.2">
      <c r="A79" t="s">
        <v>34</v>
      </c>
      <c r="B79">
        <v>1957</v>
      </c>
      <c r="C79">
        <v>16</v>
      </c>
      <c r="D79" s="40">
        <v>223.15</v>
      </c>
      <c r="E79" s="40">
        <v>259.89999999999998</v>
      </c>
      <c r="F79" s="40">
        <v>197.3</v>
      </c>
      <c r="G79" s="40">
        <v>242.64</v>
      </c>
      <c r="H79" s="40">
        <v>247.99</v>
      </c>
      <c r="I79" s="40">
        <v>271.69</v>
      </c>
      <c r="J79" s="40">
        <v>233.35</v>
      </c>
      <c r="K79" s="40">
        <v>256.33</v>
      </c>
      <c r="L79" s="40">
        <v>354.88</v>
      </c>
      <c r="M79" s="40">
        <v>224.64</v>
      </c>
      <c r="N79" s="40">
        <v>386.7</v>
      </c>
      <c r="O79" s="40">
        <v>189.1</v>
      </c>
      <c r="P79" s="40">
        <v>202.55</v>
      </c>
      <c r="Q79" s="40">
        <v>183.93</v>
      </c>
      <c r="R79" s="40">
        <v>318.7</v>
      </c>
      <c r="S79" s="40">
        <v>221.1</v>
      </c>
      <c r="T79" s="40">
        <v>277.57009999999997</v>
      </c>
    </row>
    <row r="80" spans="1:22" x14ac:dyDescent="0.2">
      <c r="A80" t="s">
        <v>34</v>
      </c>
      <c r="B80">
        <v>1958</v>
      </c>
      <c r="C80">
        <v>16</v>
      </c>
      <c r="D80" s="40">
        <v>236.04</v>
      </c>
      <c r="E80" s="40">
        <v>300.58999999999997</v>
      </c>
      <c r="F80" s="40">
        <v>236.57</v>
      </c>
      <c r="G80" s="40">
        <v>249.17</v>
      </c>
      <c r="H80" s="40">
        <v>291.06</v>
      </c>
      <c r="I80" s="40">
        <v>305.14999999999998</v>
      </c>
      <c r="J80" s="40">
        <v>256.51</v>
      </c>
      <c r="K80" s="40">
        <v>318.27999999999997</v>
      </c>
      <c r="L80" s="40">
        <v>320.68</v>
      </c>
      <c r="M80" s="40">
        <v>292.95</v>
      </c>
      <c r="N80" s="40">
        <v>337.65</v>
      </c>
      <c r="O80" s="40">
        <v>203.08</v>
      </c>
      <c r="P80" s="40">
        <v>223.11</v>
      </c>
      <c r="Q80" s="40">
        <v>231.66</v>
      </c>
      <c r="R80" s="40">
        <v>297.52999999999997</v>
      </c>
      <c r="S80" s="40">
        <v>282.05</v>
      </c>
      <c r="T80" s="40">
        <v>286.35069999999996</v>
      </c>
    </row>
    <row r="81" spans="1:22" x14ac:dyDescent="0.2">
      <c r="A81" t="s">
        <v>34</v>
      </c>
      <c r="B81">
        <v>1959</v>
      </c>
      <c r="C81">
        <v>16</v>
      </c>
      <c r="D81" s="40">
        <v>147.59</v>
      </c>
      <c r="E81" s="40">
        <v>170.49</v>
      </c>
      <c r="F81" s="40">
        <v>214.24</v>
      </c>
      <c r="G81" s="40">
        <v>170.28</v>
      </c>
      <c r="H81" s="40">
        <v>135.08000000000001</v>
      </c>
      <c r="I81" s="40">
        <v>139.29</v>
      </c>
      <c r="J81" s="40">
        <v>152.69999999999999</v>
      </c>
      <c r="K81" s="40">
        <v>165.06</v>
      </c>
      <c r="L81" s="40">
        <v>237.39</v>
      </c>
      <c r="M81" s="40">
        <v>140.09</v>
      </c>
      <c r="N81" s="40">
        <v>303.95999999999998</v>
      </c>
      <c r="O81" s="40">
        <v>181.82</v>
      </c>
      <c r="P81" s="40">
        <v>195.05</v>
      </c>
      <c r="Q81" s="40">
        <v>142.75</v>
      </c>
      <c r="R81" s="40">
        <v>211.65</v>
      </c>
      <c r="S81" s="40">
        <v>171</v>
      </c>
      <c r="T81" s="40">
        <v>197.07560000000001</v>
      </c>
    </row>
    <row r="82" spans="1:22" x14ac:dyDescent="0.2">
      <c r="A82" t="s">
        <v>34</v>
      </c>
      <c r="B82">
        <v>1960</v>
      </c>
      <c r="C82">
        <v>16</v>
      </c>
      <c r="D82" s="40">
        <v>318.85000000000002</v>
      </c>
      <c r="E82" s="40">
        <v>310.14999999999998</v>
      </c>
      <c r="F82" s="40">
        <v>192.44</v>
      </c>
      <c r="G82" s="40">
        <v>341.58</v>
      </c>
      <c r="H82" s="40">
        <v>280.20999999999998</v>
      </c>
      <c r="I82" s="40">
        <v>301.91000000000003</v>
      </c>
      <c r="J82" s="40">
        <v>273.83</v>
      </c>
      <c r="K82" s="40">
        <v>343.55</v>
      </c>
      <c r="L82" s="40">
        <v>352.25</v>
      </c>
      <c r="M82" s="40">
        <v>280.37</v>
      </c>
      <c r="N82" s="40">
        <v>325.51</v>
      </c>
      <c r="O82" s="40">
        <v>300.17</v>
      </c>
      <c r="P82" s="40">
        <v>193.02</v>
      </c>
      <c r="Q82" s="40">
        <v>163.44999999999999</v>
      </c>
      <c r="R82" s="40">
        <v>197.41</v>
      </c>
      <c r="S82" s="40">
        <v>192.47</v>
      </c>
      <c r="T82" s="40">
        <v>280.72250000000003</v>
      </c>
    </row>
    <row r="83" spans="1:22" x14ac:dyDescent="0.2">
      <c r="A83" t="s">
        <v>34</v>
      </c>
      <c r="B83">
        <v>1961</v>
      </c>
      <c r="C83">
        <v>16</v>
      </c>
      <c r="D83" s="40">
        <v>268.08</v>
      </c>
      <c r="E83" s="40">
        <v>281.69</v>
      </c>
      <c r="F83" s="40">
        <v>184.63</v>
      </c>
      <c r="G83" s="40">
        <v>271.63</v>
      </c>
      <c r="H83" s="40">
        <v>266.23</v>
      </c>
      <c r="I83" s="40">
        <v>302.36</v>
      </c>
      <c r="J83" s="40">
        <v>275.43</v>
      </c>
      <c r="K83" s="40">
        <v>289.98</v>
      </c>
      <c r="L83" s="40">
        <v>325.77</v>
      </c>
      <c r="M83" s="40">
        <v>296.45999999999998</v>
      </c>
      <c r="N83" s="40">
        <v>319.89999999999998</v>
      </c>
      <c r="O83" s="40">
        <v>242.08</v>
      </c>
      <c r="P83" s="40">
        <v>192.55</v>
      </c>
      <c r="Q83" s="40">
        <v>175.76</v>
      </c>
      <c r="R83" s="40">
        <v>201.26</v>
      </c>
      <c r="S83" s="40">
        <v>224.96</v>
      </c>
      <c r="T83" s="40">
        <v>270.94259999999997</v>
      </c>
    </row>
    <row r="84" spans="1:22" x14ac:dyDescent="0.2">
      <c r="A84" t="s">
        <v>34</v>
      </c>
      <c r="B84">
        <v>1962</v>
      </c>
      <c r="C84">
        <v>16</v>
      </c>
      <c r="D84" s="40">
        <v>216.38</v>
      </c>
      <c r="E84" s="40">
        <v>233.53</v>
      </c>
      <c r="F84" s="40">
        <v>194.37</v>
      </c>
      <c r="G84" s="40">
        <v>251.08</v>
      </c>
      <c r="H84" s="40">
        <v>220.19</v>
      </c>
      <c r="I84" s="40">
        <v>210.13</v>
      </c>
      <c r="J84" s="40">
        <v>125.07</v>
      </c>
      <c r="K84" s="40">
        <v>119.45</v>
      </c>
      <c r="L84" s="40">
        <v>199.35</v>
      </c>
      <c r="M84" s="40">
        <v>166.22</v>
      </c>
      <c r="N84" s="40">
        <v>206.32</v>
      </c>
      <c r="O84" s="40">
        <v>196.95</v>
      </c>
      <c r="P84" s="40">
        <v>177.32</v>
      </c>
      <c r="Q84" s="40">
        <v>164.59</v>
      </c>
      <c r="R84" s="40">
        <v>163.36000000000001</v>
      </c>
      <c r="S84" s="40">
        <v>161.91</v>
      </c>
      <c r="T84" s="40">
        <v>192.81369999999998</v>
      </c>
    </row>
    <row r="85" spans="1:22" x14ac:dyDescent="0.2">
      <c r="A85" t="s">
        <v>34</v>
      </c>
      <c r="B85">
        <v>1963</v>
      </c>
      <c r="C85">
        <v>16</v>
      </c>
      <c r="D85" s="40">
        <v>245.86</v>
      </c>
      <c r="E85" s="40">
        <v>278.24</v>
      </c>
      <c r="F85" s="40">
        <v>143.47999999999999</v>
      </c>
      <c r="G85" s="40">
        <v>259.98</v>
      </c>
      <c r="H85" s="40">
        <v>247.21</v>
      </c>
      <c r="I85" s="40">
        <v>238.96</v>
      </c>
      <c r="J85" s="40">
        <v>221.97</v>
      </c>
      <c r="K85" s="40">
        <v>310.76</v>
      </c>
      <c r="L85" s="40">
        <v>374.92</v>
      </c>
      <c r="M85" s="40">
        <v>251.96</v>
      </c>
      <c r="N85" s="40">
        <v>332.07</v>
      </c>
      <c r="O85" s="40">
        <v>189.36</v>
      </c>
      <c r="P85" s="40">
        <v>161.1</v>
      </c>
      <c r="Q85" s="40">
        <v>172.38</v>
      </c>
      <c r="R85" s="40">
        <v>207.89</v>
      </c>
      <c r="S85" s="40">
        <v>266.33</v>
      </c>
      <c r="T85" s="40">
        <v>259.6336</v>
      </c>
      <c r="U85" s="39"/>
      <c r="V85" s="39"/>
    </row>
    <row r="86" spans="1:22" x14ac:dyDescent="0.2">
      <c r="A86" t="s">
        <v>34</v>
      </c>
      <c r="B86">
        <v>1964</v>
      </c>
      <c r="C86">
        <v>16</v>
      </c>
      <c r="D86" s="40">
        <v>197.44</v>
      </c>
      <c r="E86" s="40">
        <v>202.27</v>
      </c>
      <c r="F86" s="40">
        <v>188.66</v>
      </c>
      <c r="G86" s="40">
        <v>201.02</v>
      </c>
      <c r="H86" s="40">
        <v>182.14</v>
      </c>
      <c r="I86" s="40">
        <v>151.35</v>
      </c>
      <c r="J86" s="40">
        <v>120.8</v>
      </c>
      <c r="K86" s="40">
        <v>127.59</v>
      </c>
      <c r="L86" s="40">
        <v>176.13</v>
      </c>
      <c r="M86" s="40">
        <v>123.98</v>
      </c>
      <c r="N86" s="40">
        <v>214.42</v>
      </c>
      <c r="O86" s="40">
        <v>159.36000000000001</v>
      </c>
      <c r="P86" s="40">
        <v>180.61</v>
      </c>
      <c r="Q86" s="40">
        <v>169.44</v>
      </c>
      <c r="R86" s="40">
        <v>197.58</v>
      </c>
      <c r="S86" s="40">
        <v>132.63</v>
      </c>
      <c r="T86" s="40">
        <v>175.2483</v>
      </c>
      <c r="U86" s="39"/>
      <c r="V86" s="39"/>
    </row>
    <row r="87" spans="1:22" x14ac:dyDescent="0.2">
      <c r="A87" t="s">
        <v>34</v>
      </c>
      <c r="B87">
        <v>1965</v>
      </c>
      <c r="C87">
        <v>16</v>
      </c>
      <c r="D87" s="40">
        <v>253.32</v>
      </c>
      <c r="E87" s="40">
        <v>284.39</v>
      </c>
      <c r="F87" s="40">
        <v>190.39</v>
      </c>
      <c r="G87" s="40">
        <v>266.92</v>
      </c>
      <c r="H87" s="40">
        <v>274.72000000000003</v>
      </c>
      <c r="I87" s="40">
        <v>356.4</v>
      </c>
      <c r="J87" s="40">
        <v>278.75</v>
      </c>
      <c r="K87" s="40">
        <v>254.77</v>
      </c>
      <c r="L87" s="40">
        <v>365.22</v>
      </c>
      <c r="M87" s="40">
        <v>329.11</v>
      </c>
      <c r="N87" s="40">
        <v>372.69</v>
      </c>
      <c r="O87" s="40">
        <v>205.62</v>
      </c>
      <c r="P87" s="40">
        <v>179.48</v>
      </c>
      <c r="Q87" s="40">
        <v>189.46</v>
      </c>
      <c r="R87" s="40">
        <v>210.99</v>
      </c>
      <c r="S87" s="40">
        <v>233.2</v>
      </c>
      <c r="T87" s="40">
        <v>291.50689999999997</v>
      </c>
      <c r="U87" s="39"/>
      <c r="V87" s="39"/>
    </row>
    <row r="88" spans="1:22" x14ac:dyDescent="0.2">
      <c r="A88" t="s">
        <v>34</v>
      </c>
      <c r="B88">
        <v>1966</v>
      </c>
      <c r="C88">
        <v>16</v>
      </c>
      <c r="D88" s="40">
        <v>249.84</v>
      </c>
      <c r="E88" s="40">
        <v>288.79000000000002</v>
      </c>
      <c r="F88" s="40">
        <v>293.20999999999998</v>
      </c>
      <c r="G88" s="40">
        <v>266.08999999999997</v>
      </c>
      <c r="H88" s="40">
        <v>287.52</v>
      </c>
      <c r="I88" s="40">
        <v>333.83</v>
      </c>
      <c r="J88" s="40">
        <v>313.91000000000003</v>
      </c>
      <c r="K88" s="40">
        <v>310.47000000000003</v>
      </c>
      <c r="L88" s="40">
        <v>379.87</v>
      </c>
      <c r="M88" s="40">
        <v>327.81</v>
      </c>
      <c r="N88" s="40">
        <v>438.36</v>
      </c>
      <c r="O88" s="40">
        <v>236.79</v>
      </c>
      <c r="P88" s="40">
        <v>256.37</v>
      </c>
      <c r="Q88" s="40">
        <v>251.66</v>
      </c>
      <c r="R88" s="40">
        <v>302.81</v>
      </c>
      <c r="S88" s="40">
        <v>290.61</v>
      </c>
      <c r="T88" s="40">
        <v>327.58140000000003</v>
      </c>
      <c r="U88" s="39"/>
      <c r="V88" s="39"/>
    </row>
    <row r="89" spans="1:22" x14ac:dyDescent="0.2">
      <c r="A89" t="s">
        <v>34</v>
      </c>
      <c r="B89">
        <v>1967</v>
      </c>
      <c r="C89">
        <v>16</v>
      </c>
      <c r="D89" s="40">
        <v>216.82</v>
      </c>
      <c r="E89" s="40">
        <v>213</v>
      </c>
      <c r="F89" s="40">
        <v>194.11</v>
      </c>
      <c r="G89" s="40">
        <v>237.55</v>
      </c>
      <c r="H89" s="40">
        <v>228.74</v>
      </c>
      <c r="I89" s="40">
        <v>217.74</v>
      </c>
      <c r="J89" s="40">
        <v>221.45</v>
      </c>
      <c r="K89" s="40">
        <v>232.76</v>
      </c>
      <c r="L89" s="40">
        <v>282.36</v>
      </c>
      <c r="M89" s="40">
        <v>197.69</v>
      </c>
      <c r="N89" s="40">
        <v>270.3</v>
      </c>
      <c r="O89" s="40">
        <v>192.6</v>
      </c>
      <c r="P89" s="40">
        <v>203.55</v>
      </c>
      <c r="Q89" s="40">
        <v>216.02</v>
      </c>
      <c r="R89" s="40">
        <v>243.85</v>
      </c>
      <c r="S89" s="40">
        <v>193.81</v>
      </c>
      <c r="T89" s="40">
        <v>233.7569</v>
      </c>
      <c r="U89" s="39"/>
      <c r="V89" s="39"/>
    </row>
    <row r="90" spans="1:22" x14ac:dyDescent="0.2">
      <c r="A90" t="s">
        <v>34</v>
      </c>
      <c r="B90">
        <v>1968</v>
      </c>
      <c r="C90">
        <v>16</v>
      </c>
      <c r="D90" s="40">
        <v>217.19</v>
      </c>
      <c r="E90" s="40">
        <v>230.84</v>
      </c>
      <c r="F90" s="40">
        <v>142.66999999999999</v>
      </c>
      <c r="G90" s="40">
        <v>218.56</v>
      </c>
      <c r="H90" s="40">
        <v>237.58</v>
      </c>
      <c r="I90" s="40">
        <v>309.45999999999998</v>
      </c>
      <c r="J90" s="40">
        <v>350.84</v>
      </c>
      <c r="K90" s="40">
        <v>324.13</v>
      </c>
      <c r="L90" s="40">
        <v>359.78</v>
      </c>
      <c r="M90" s="40">
        <v>304.45999999999998</v>
      </c>
      <c r="N90" s="40">
        <v>365.79</v>
      </c>
      <c r="O90" s="40">
        <v>205.62</v>
      </c>
      <c r="P90" s="40">
        <v>166.39</v>
      </c>
      <c r="Q90" s="40">
        <v>157.03</v>
      </c>
      <c r="R90" s="40">
        <v>228.63</v>
      </c>
      <c r="S90" s="40">
        <v>227.7</v>
      </c>
      <c r="T90" s="40">
        <v>278.71609999999998</v>
      </c>
      <c r="U90" s="39"/>
      <c r="V90" s="39"/>
    </row>
    <row r="91" spans="1:22" x14ac:dyDescent="0.2">
      <c r="A91" t="s">
        <v>34</v>
      </c>
      <c r="B91">
        <v>1969</v>
      </c>
      <c r="C91">
        <v>16</v>
      </c>
      <c r="D91" s="40">
        <v>152</v>
      </c>
      <c r="E91" s="40">
        <v>204.42</v>
      </c>
      <c r="F91" s="40">
        <v>203.92</v>
      </c>
      <c r="G91" s="40">
        <v>186.89</v>
      </c>
      <c r="H91" s="40">
        <v>205.68</v>
      </c>
      <c r="I91" s="40">
        <v>278.75</v>
      </c>
      <c r="J91" s="40">
        <v>272.02</v>
      </c>
      <c r="K91" s="40">
        <v>235.07</v>
      </c>
      <c r="L91" s="40">
        <v>385.24</v>
      </c>
      <c r="M91" s="40">
        <v>272.75</v>
      </c>
      <c r="N91" s="40">
        <v>340.48</v>
      </c>
      <c r="O91" s="40">
        <v>180.4</v>
      </c>
      <c r="P91" s="40">
        <v>195.17</v>
      </c>
      <c r="Q91" s="40">
        <v>156.44</v>
      </c>
      <c r="R91" s="40">
        <v>222.91</v>
      </c>
      <c r="S91" s="40">
        <v>253.65</v>
      </c>
      <c r="T91" s="40">
        <v>262.40160000000003</v>
      </c>
      <c r="U91" s="39"/>
      <c r="V91" s="39"/>
    </row>
    <row r="92" spans="1:22" x14ac:dyDescent="0.2">
      <c r="A92" t="s">
        <v>34</v>
      </c>
      <c r="B92">
        <v>1970</v>
      </c>
      <c r="C92">
        <v>16</v>
      </c>
      <c r="D92" s="40">
        <v>236.25</v>
      </c>
      <c r="E92" s="40">
        <v>204.76</v>
      </c>
      <c r="F92" s="40">
        <v>111.86</v>
      </c>
      <c r="G92" s="40">
        <v>192.11</v>
      </c>
      <c r="H92" s="40">
        <v>229.41</v>
      </c>
      <c r="I92" s="40">
        <v>258.35000000000002</v>
      </c>
      <c r="J92" s="40">
        <v>217.02</v>
      </c>
      <c r="K92" s="40">
        <v>235.7</v>
      </c>
      <c r="L92" s="40">
        <v>275.11</v>
      </c>
      <c r="M92" s="40">
        <v>226.17</v>
      </c>
      <c r="N92" s="40">
        <v>336.92</v>
      </c>
      <c r="O92" s="40">
        <v>136.37</v>
      </c>
      <c r="P92" s="40">
        <v>120.12</v>
      </c>
      <c r="Q92" s="40">
        <v>229.04</v>
      </c>
      <c r="R92" s="40">
        <v>229.73</v>
      </c>
      <c r="S92" s="40">
        <v>236.32</v>
      </c>
      <c r="T92" s="40">
        <v>241.00920000000002</v>
      </c>
      <c r="U92" s="39"/>
      <c r="V92" s="39"/>
    </row>
    <row r="93" spans="1:22" x14ac:dyDescent="0.2">
      <c r="A93" t="s">
        <v>34</v>
      </c>
      <c r="B93">
        <v>1971</v>
      </c>
      <c r="C93">
        <v>16</v>
      </c>
      <c r="D93" s="40">
        <v>224.37</v>
      </c>
      <c r="E93" s="40">
        <v>244.62</v>
      </c>
      <c r="F93" s="40">
        <v>135.36000000000001</v>
      </c>
      <c r="G93" s="40">
        <v>231.76</v>
      </c>
      <c r="H93" s="40">
        <v>231.08</v>
      </c>
      <c r="I93" s="40">
        <v>226.36</v>
      </c>
      <c r="J93" s="40">
        <v>198.18</v>
      </c>
      <c r="K93" s="40">
        <v>239.47</v>
      </c>
      <c r="L93" s="40">
        <v>306.13</v>
      </c>
      <c r="M93" s="40">
        <v>190.23</v>
      </c>
      <c r="N93" s="40">
        <v>298.39999999999998</v>
      </c>
      <c r="O93" s="40">
        <v>155.08000000000001</v>
      </c>
      <c r="P93" s="40">
        <v>143.38999999999999</v>
      </c>
      <c r="Q93" s="40">
        <v>170.07</v>
      </c>
      <c r="R93" s="40">
        <v>204.68</v>
      </c>
      <c r="S93" s="40">
        <v>179.19</v>
      </c>
      <c r="T93" s="40">
        <v>228.0616</v>
      </c>
      <c r="U93" s="39"/>
      <c r="V93" s="39"/>
    </row>
    <row r="94" spans="1:22" x14ac:dyDescent="0.2">
      <c r="A94" t="s">
        <v>34</v>
      </c>
      <c r="B94">
        <v>1972</v>
      </c>
      <c r="C94">
        <v>16</v>
      </c>
      <c r="D94" s="40">
        <v>218.51</v>
      </c>
      <c r="E94" s="40">
        <v>249</v>
      </c>
      <c r="F94" s="40">
        <v>225.56</v>
      </c>
      <c r="G94" s="40">
        <v>222.86</v>
      </c>
      <c r="H94" s="40">
        <v>260.23</v>
      </c>
      <c r="I94" s="40">
        <v>273.7</v>
      </c>
      <c r="J94" s="40">
        <v>225.41</v>
      </c>
      <c r="K94" s="40">
        <v>218.48</v>
      </c>
      <c r="L94" s="40">
        <v>280.11</v>
      </c>
      <c r="M94" s="40">
        <v>289.73</v>
      </c>
      <c r="N94" s="40">
        <v>279.63</v>
      </c>
      <c r="O94" s="40">
        <v>235.92</v>
      </c>
      <c r="P94" s="40">
        <v>206.16</v>
      </c>
      <c r="Q94" s="40">
        <v>237.53</v>
      </c>
      <c r="R94" s="40">
        <v>211.95</v>
      </c>
      <c r="S94" s="40">
        <v>300.95999999999998</v>
      </c>
      <c r="T94" s="40">
        <v>257.24700000000001</v>
      </c>
      <c r="U94" s="39"/>
      <c r="V94" s="39"/>
    </row>
    <row r="95" spans="1:22" x14ac:dyDescent="0.2">
      <c r="A95" t="s">
        <v>34</v>
      </c>
      <c r="B95">
        <v>1973</v>
      </c>
      <c r="C95">
        <v>16</v>
      </c>
      <c r="D95" s="40">
        <v>183.87</v>
      </c>
      <c r="E95" s="40">
        <v>130.65</v>
      </c>
      <c r="F95" s="40">
        <v>148.69999999999999</v>
      </c>
      <c r="G95" s="40">
        <v>177.74</v>
      </c>
      <c r="H95" s="40">
        <v>143.62</v>
      </c>
      <c r="I95" s="40">
        <v>128.56</v>
      </c>
      <c r="J95" s="40">
        <v>143.94</v>
      </c>
      <c r="K95" s="40">
        <v>171.95</v>
      </c>
      <c r="L95" s="40">
        <v>279.14999999999998</v>
      </c>
      <c r="M95" s="40">
        <v>134.63999999999999</v>
      </c>
      <c r="N95" s="40">
        <v>272.20999999999998</v>
      </c>
      <c r="O95" s="40">
        <v>133.94</v>
      </c>
      <c r="P95" s="40">
        <v>145.19999999999999</v>
      </c>
      <c r="Q95" s="40">
        <v>125.99</v>
      </c>
      <c r="R95" s="40">
        <v>212.5</v>
      </c>
      <c r="S95" s="40">
        <v>168.48</v>
      </c>
      <c r="T95" s="40">
        <v>186.095</v>
      </c>
      <c r="U95" s="39"/>
      <c r="V95" s="39"/>
    </row>
    <row r="96" spans="1:22" x14ac:dyDescent="0.2">
      <c r="A96" t="s">
        <v>34</v>
      </c>
      <c r="B96">
        <v>1974</v>
      </c>
      <c r="C96">
        <v>16</v>
      </c>
      <c r="D96" s="40">
        <v>261.52</v>
      </c>
      <c r="E96" s="40">
        <v>224.95</v>
      </c>
      <c r="F96" s="40">
        <v>209.55</v>
      </c>
      <c r="G96" s="40">
        <v>215.89</v>
      </c>
      <c r="H96" s="40">
        <v>216.82</v>
      </c>
      <c r="I96" s="40">
        <v>254.09</v>
      </c>
      <c r="J96" s="40">
        <v>215.36</v>
      </c>
      <c r="K96" s="40">
        <v>189.64</v>
      </c>
      <c r="L96" s="40">
        <v>276.91000000000003</v>
      </c>
      <c r="M96" s="40">
        <v>243.67</v>
      </c>
      <c r="N96" s="40">
        <v>355.09</v>
      </c>
      <c r="O96" s="40">
        <v>186.75</v>
      </c>
      <c r="P96" s="40">
        <v>199.88</v>
      </c>
      <c r="Q96" s="40">
        <v>185.64</v>
      </c>
      <c r="R96" s="40">
        <v>248</v>
      </c>
      <c r="S96" s="40">
        <v>248.26</v>
      </c>
      <c r="T96" s="40">
        <v>253.35650000000001</v>
      </c>
      <c r="U96" s="39"/>
      <c r="V96" s="39"/>
    </row>
    <row r="97" spans="1:22" x14ac:dyDescent="0.2">
      <c r="A97" t="s">
        <v>34</v>
      </c>
      <c r="B97">
        <v>1975</v>
      </c>
      <c r="C97">
        <v>16</v>
      </c>
      <c r="D97" s="40">
        <v>104.69</v>
      </c>
      <c r="E97" s="40">
        <v>151.51</v>
      </c>
      <c r="F97" s="40">
        <v>182.22</v>
      </c>
      <c r="G97" s="40">
        <v>116.38</v>
      </c>
      <c r="H97" s="40">
        <v>145.80000000000001</v>
      </c>
      <c r="I97" s="40">
        <v>195.42</v>
      </c>
      <c r="J97" s="40">
        <v>210.42</v>
      </c>
      <c r="K97" s="40">
        <v>181.12</v>
      </c>
      <c r="L97" s="40">
        <v>350.97</v>
      </c>
      <c r="M97" s="40">
        <v>206.28</v>
      </c>
      <c r="N97" s="40">
        <v>383.32</v>
      </c>
      <c r="O97" s="40">
        <v>129.03</v>
      </c>
      <c r="P97" s="40">
        <v>152.66999999999999</v>
      </c>
      <c r="Q97" s="40">
        <v>127.45</v>
      </c>
      <c r="R97" s="40">
        <v>216.56</v>
      </c>
      <c r="S97" s="40">
        <v>205.05</v>
      </c>
      <c r="T97" s="40">
        <v>229.6302</v>
      </c>
      <c r="U97" s="39"/>
      <c r="V97" s="39"/>
    </row>
    <row r="98" spans="1:22" x14ac:dyDescent="0.2">
      <c r="A98" t="s">
        <v>34</v>
      </c>
      <c r="B98">
        <v>1976</v>
      </c>
      <c r="C98">
        <v>16</v>
      </c>
      <c r="D98" s="40">
        <v>102.6</v>
      </c>
      <c r="E98" s="40">
        <v>109.6</v>
      </c>
      <c r="F98" s="40">
        <v>85</v>
      </c>
      <c r="G98" s="40">
        <v>77.02</v>
      </c>
      <c r="H98" s="40">
        <v>113.67</v>
      </c>
      <c r="I98" s="40">
        <v>122.75</v>
      </c>
      <c r="J98" s="40">
        <v>112.23</v>
      </c>
      <c r="K98" s="40">
        <v>82.79</v>
      </c>
      <c r="L98" s="40">
        <v>216.25</v>
      </c>
      <c r="M98" s="40">
        <v>106.27</v>
      </c>
      <c r="N98" s="40">
        <v>228.48</v>
      </c>
      <c r="O98" s="40">
        <v>83.5</v>
      </c>
      <c r="P98" s="40">
        <v>71.33</v>
      </c>
      <c r="Q98" s="40">
        <v>83.15</v>
      </c>
      <c r="R98" s="40">
        <v>116.5</v>
      </c>
      <c r="S98" s="40">
        <v>110.78</v>
      </c>
      <c r="T98" s="40">
        <v>138.30630000000002</v>
      </c>
      <c r="U98" s="39"/>
      <c r="V98" s="39"/>
    </row>
    <row r="99" spans="1:22" x14ac:dyDescent="0.2">
      <c r="A99" t="s">
        <v>34</v>
      </c>
      <c r="B99">
        <v>1977</v>
      </c>
      <c r="C99">
        <v>16</v>
      </c>
      <c r="D99" s="40">
        <v>207.16</v>
      </c>
      <c r="E99" s="40">
        <v>203.98</v>
      </c>
      <c r="F99" s="40">
        <v>210.58</v>
      </c>
      <c r="G99" s="40">
        <v>203.06</v>
      </c>
      <c r="H99" s="40">
        <v>223.18</v>
      </c>
      <c r="I99" s="40">
        <v>254.76</v>
      </c>
      <c r="J99" s="40">
        <v>249.63</v>
      </c>
      <c r="K99" s="40">
        <v>234.17</v>
      </c>
      <c r="L99" s="40">
        <v>283.49</v>
      </c>
      <c r="M99" s="40">
        <v>255.4</v>
      </c>
      <c r="N99" s="40">
        <v>351.69</v>
      </c>
      <c r="O99" s="40">
        <v>210.26</v>
      </c>
      <c r="P99" s="40">
        <v>231.67</v>
      </c>
      <c r="Q99" s="40">
        <v>243.95</v>
      </c>
      <c r="R99" s="40">
        <v>331.93</v>
      </c>
      <c r="S99" s="40">
        <v>288.01</v>
      </c>
      <c r="T99" s="40">
        <v>270.21109999999999</v>
      </c>
      <c r="U99" s="39"/>
      <c r="V99" s="39"/>
    </row>
    <row r="100" spans="1:22" x14ac:dyDescent="0.2">
      <c r="A100" t="s">
        <v>34</v>
      </c>
      <c r="B100">
        <v>1978</v>
      </c>
      <c r="C100">
        <v>16</v>
      </c>
      <c r="D100" s="40">
        <v>243.08</v>
      </c>
      <c r="E100" s="40">
        <v>245.07</v>
      </c>
      <c r="F100" s="40">
        <v>234.24</v>
      </c>
      <c r="G100" s="40">
        <v>209.07</v>
      </c>
      <c r="H100" s="40">
        <v>239.4</v>
      </c>
      <c r="I100" s="40">
        <v>237.54</v>
      </c>
      <c r="J100" s="40">
        <v>183.4</v>
      </c>
      <c r="K100" s="40">
        <v>245.75</v>
      </c>
      <c r="L100" s="40">
        <v>334.75</v>
      </c>
      <c r="M100" s="40">
        <v>169.67</v>
      </c>
      <c r="N100" s="40">
        <v>338.02</v>
      </c>
      <c r="O100" s="40">
        <v>198.05</v>
      </c>
      <c r="P100" s="40">
        <v>229.03</v>
      </c>
      <c r="Q100" s="40">
        <v>175.69</v>
      </c>
      <c r="R100" s="40">
        <v>250.95</v>
      </c>
      <c r="S100" s="40">
        <v>193.92</v>
      </c>
      <c r="T100" s="40">
        <v>251.45409999999998</v>
      </c>
      <c r="U100" s="39"/>
      <c r="V100" s="39"/>
    </row>
    <row r="101" spans="1:22" x14ac:dyDescent="0.2">
      <c r="A101" t="s">
        <v>34</v>
      </c>
      <c r="B101">
        <v>1979</v>
      </c>
      <c r="C101">
        <v>16</v>
      </c>
      <c r="D101" s="40">
        <v>219.2</v>
      </c>
      <c r="E101" s="40">
        <v>187.01</v>
      </c>
      <c r="F101" s="40">
        <v>198.79</v>
      </c>
      <c r="G101" s="40">
        <v>208.93</v>
      </c>
      <c r="H101" s="40">
        <v>214.8</v>
      </c>
      <c r="I101" s="40">
        <v>234.81</v>
      </c>
      <c r="J101" s="40">
        <v>206.3</v>
      </c>
      <c r="K101" s="40">
        <v>209.13</v>
      </c>
      <c r="L101" s="40">
        <v>241.18</v>
      </c>
      <c r="M101" s="40">
        <v>203.03</v>
      </c>
      <c r="N101" s="40">
        <v>328.55</v>
      </c>
      <c r="O101" s="40">
        <v>194.45</v>
      </c>
      <c r="P101" s="40">
        <v>174.61</v>
      </c>
      <c r="Q101" s="40">
        <v>160.85</v>
      </c>
      <c r="R101" s="40">
        <v>194.02</v>
      </c>
      <c r="S101" s="40">
        <v>191.82</v>
      </c>
      <c r="T101" s="40">
        <v>230.92140000000001</v>
      </c>
      <c r="U101" s="39"/>
      <c r="V101" s="39"/>
    </row>
    <row r="102" spans="1:22" x14ac:dyDescent="0.2">
      <c r="A102" t="s">
        <v>34</v>
      </c>
      <c r="B102">
        <v>1980</v>
      </c>
      <c r="C102">
        <v>16</v>
      </c>
      <c r="D102" s="40">
        <v>393.42</v>
      </c>
      <c r="E102" s="40">
        <v>291.89</v>
      </c>
      <c r="F102" s="40">
        <v>290.39999999999998</v>
      </c>
      <c r="G102" s="40">
        <v>378.75</v>
      </c>
      <c r="H102" s="40">
        <v>309.95</v>
      </c>
      <c r="I102" s="40">
        <v>343.88</v>
      </c>
      <c r="J102" s="40">
        <v>355.21</v>
      </c>
      <c r="K102" s="40">
        <v>421.02</v>
      </c>
      <c r="L102" s="40">
        <v>358.68</v>
      </c>
      <c r="M102" s="40">
        <v>308.33999999999997</v>
      </c>
      <c r="N102" s="40">
        <v>348.28</v>
      </c>
      <c r="O102" s="40">
        <v>298.61</v>
      </c>
      <c r="P102" s="40">
        <v>247.03</v>
      </c>
      <c r="Q102" s="40">
        <v>210.95</v>
      </c>
      <c r="R102" s="40">
        <v>281.72000000000003</v>
      </c>
      <c r="S102" s="40">
        <v>254.38</v>
      </c>
      <c r="T102" s="40">
        <v>316.745</v>
      </c>
      <c r="U102" s="39"/>
      <c r="V102" s="39"/>
    </row>
    <row r="103" spans="1:22" x14ac:dyDescent="0.2">
      <c r="A103" t="s">
        <v>34</v>
      </c>
      <c r="B103">
        <v>1981</v>
      </c>
      <c r="C103">
        <v>16</v>
      </c>
      <c r="D103" s="40">
        <v>262.36</v>
      </c>
      <c r="E103" s="40">
        <v>249.32</v>
      </c>
      <c r="F103" s="40">
        <v>186.48</v>
      </c>
      <c r="G103" s="40">
        <v>236.78</v>
      </c>
      <c r="H103" s="40">
        <v>268.57</v>
      </c>
      <c r="I103" s="40">
        <v>293.83999999999997</v>
      </c>
      <c r="J103" s="40">
        <v>260.08999999999997</v>
      </c>
      <c r="K103" s="40">
        <v>249.24</v>
      </c>
      <c r="L103" s="40">
        <v>221.4</v>
      </c>
      <c r="M103" s="40">
        <v>334.02</v>
      </c>
      <c r="N103" s="40">
        <v>316.87</v>
      </c>
      <c r="O103" s="40">
        <v>222.28</v>
      </c>
      <c r="P103" s="40">
        <v>208.27</v>
      </c>
      <c r="Q103" s="40">
        <v>204.03</v>
      </c>
      <c r="R103" s="40">
        <v>289.16000000000003</v>
      </c>
      <c r="S103" s="40">
        <v>265.08</v>
      </c>
      <c r="T103" s="40">
        <v>266.91969999999998</v>
      </c>
      <c r="U103" s="39"/>
      <c r="V103" s="39"/>
    </row>
    <row r="104" spans="1:22" x14ac:dyDescent="0.2">
      <c r="A104" t="s">
        <v>34</v>
      </c>
      <c r="B104">
        <v>1982</v>
      </c>
      <c r="C104">
        <v>16</v>
      </c>
      <c r="D104" s="40">
        <v>166.86</v>
      </c>
      <c r="E104" s="40">
        <v>174.69</v>
      </c>
      <c r="F104" s="40">
        <v>100</v>
      </c>
      <c r="G104" s="40">
        <v>200.85</v>
      </c>
      <c r="H104" s="40">
        <v>182.16</v>
      </c>
      <c r="I104" s="40">
        <v>211.35</v>
      </c>
      <c r="J104" s="40">
        <v>199.28</v>
      </c>
      <c r="K104" s="40">
        <v>244.71</v>
      </c>
      <c r="L104" s="40">
        <v>346.01</v>
      </c>
      <c r="M104" s="40">
        <v>149.6</v>
      </c>
      <c r="N104" s="40">
        <v>327.02999999999997</v>
      </c>
      <c r="O104" s="40">
        <v>146.16999999999999</v>
      </c>
      <c r="P104" s="40">
        <v>107</v>
      </c>
      <c r="Q104" s="40">
        <v>112.56</v>
      </c>
      <c r="R104" s="40">
        <v>149.62</v>
      </c>
      <c r="S104" s="40">
        <v>124.4</v>
      </c>
      <c r="T104" s="40">
        <v>213.76949999999999</v>
      </c>
      <c r="U104" s="39"/>
      <c r="V104" s="39"/>
    </row>
    <row r="105" spans="1:22" x14ac:dyDescent="0.2">
      <c r="A105" t="s">
        <v>34</v>
      </c>
      <c r="B105">
        <v>1983</v>
      </c>
      <c r="C105">
        <v>16</v>
      </c>
      <c r="D105" s="40">
        <v>64.12</v>
      </c>
      <c r="E105" s="40">
        <v>77.73</v>
      </c>
      <c r="F105" s="40">
        <v>90.54</v>
      </c>
      <c r="G105" s="40">
        <v>69.459999999999994</v>
      </c>
      <c r="H105" s="40">
        <v>90.74</v>
      </c>
      <c r="I105" s="40">
        <v>125.04</v>
      </c>
      <c r="J105" s="40">
        <v>109.15</v>
      </c>
      <c r="K105" s="40">
        <v>89.03</v>
      </c>
      <c r="L105" s="40">
        <v>152.02000000000001</v>
      </c>
      <c r="M105" s="40">
        <v>118.62</v>
      </c>
      <c r="N105" s="40">
        <v>237.54</v>
      </c>
      <c r="O105" s="40">
        <v>89.04</v>
      </c>
      <c r="P105" s="40">
        <v>112.12</v>
      </c>
      <c r="Q105" s="40">
        <v>124.24</v>
      </c>
      <c r="R105" s="40">
        <v>231.87</v>
      </c>
      <c r="S105" s="40">
        <v>149.25</v>
      </c>
      <c r="T105" s="40">
        <v>145.07150000000001</v>
      </c>
      <c r="U105" s="39"/>
      <c r="V105" s="39"/>
    </row>
    <row r="106" spans="1:22" x14ac:dyDescent="0.2">
      <c r="A106" t="s">
        <v>34</v>
      </c>
      <c r="B106">
        <v>1984</v>
      </c>
      <c r="C106">
        <v>16</v>
      </c>
      <c r="D106" s="40">
        <v>181.05</v>
      </c>
      <c r="E106" s="40">
        <v>167.94</v>
      </c>
      <c r="F106" s="40">
        <v>145.35</v>
      </c>
      <c r="G106" s="40">
        <v>226.54</v>
      </c>
      <c r="H106" s="40">
        <v>175.96</v>
      </c>
      <c r="I106" s="40">
        <v>192.27</v>
      </c>
      <c r="J106" s="40">
        <v>174.21</v>
      </c>
      <c r="K106" s="40">
        <v>152.69999999999999</v>
      </c>
      <c r="L106" s="40">
        <v>243.23</v>
      </c>
      <c r="M106" s="40">
        <v>182.83</v>
      </c>
      <c r="N106" s="40">
        <v>280.45</v>
      </c>
      <c r="O106" s="40">
        <v>186.5</v>
      </c>
      <c r="P106" s="40">
        <v>163.03</v>
      </c>
      <c r="Q106" s="40">
        <v>157.16999999999999</v>
      </c>
      <c r="R106" s="40">
        <v>240.24</v>
      </c>
      <c r="S106" s="40">
        <v>213.24</v>
      </c>
      <c r="T106" s="40">
        <v>211.05669999999998</v>
      </c>
      <c r="U106" s="39"/>
      <c r="V106" s="39"/>
    </row>
    <row r="107" spans="1:22" x14ac:dyDescent="0.2">
      <c r="A107" t="s">
        <v>34</v>
      </c>
      <c r="B107">
        <v>1985</v>
      </c>
      <c r="C107">
        <v>16</v>
      </c>
      <c r="D107" s="40">
        <v>255.71</v>
      </c>
      <c r="E107" s="40">
        <v>317.24</v>
      </c>
      <c r="F107" s="40">
        <v>175.26</v>
      </c>
      <c r="G107" s="40">
        <v>286.29000000000002</v>
      </c>
      <c r="H107" s="40">
        <v>279.82</v>
      </c>
      <c r="I107" s="40">
        <v>307.31</v>
      </c>
      <c r="J107" s="40">
        <v>233.03</v>
      </c>
      <c r="K107" s="40">
        <v>205.53</v>
      </c>
      <c r="L107" s="40">
        <v>236.62</v>
      </c>
      <c r="M107" s="40">
        <v>259.29000000000002</v>
      </c>
      <c r="N107" s="40">
        <v>332.01</v>
      </c>
      <c r="O107" s="40">
        <v>189.04</v>
      </c>
      <c r="P107" s="40">
        <v>165.15</v>
      </c>
      <c r="Q107" s="40">
        <v>167.68</v>
      </c>
      <c r="R107" s="40">
        <v>211.16</v>
      </c>
      <c r="S107" s="40">
        <v>218.45</v>
      </c>
      <c r="T107" s="40">
        <v>256.21929999999998</v>
      </c>
      <c r="U107" s="39"/>
      <c r="V107" s="39"/>
    </row>
    <row r="108" spans="1:22" x14ac:dyDescent="0.2">
      <c r="A108" t="s">
        <v>34</v>
      </c>
      <c r="B108">
        <v>1986</v>
      </c>
      <c r="C108">
        <v>16</v>
      </c>
      <c r="D108" s="40">
        <v>186.14</v>
      </c>
      <c r="E108" s="40">
        <v>175.52</v>
      </c>
      <c r="F108" s="40">
        <v>173.16</v>
      </c>
      <c r="G108" s="40">
        <v>203.28</v>
      </c>
      <c r="H108" s="40">
        <v>198.15</v>
      </c>
      <c r="I108" s="40">
        <v>206.64</v>
      </c>
      <c r="J108" s="40">
        <v>202.9</v>
      </c>
      <c r="K108" s="40">
        <v>241.18</v>
      </c>
      <c r="L108" s="40">
        <v>336.22</v>
      </c>
      <c r="M108" s="40">
        <v>201.33</v>
      </c>
      <c r="N108" s="40">
        <v>303.20999999999998</v>
      </c>
      <c r="O108" s="40">
        <v>181.6</v>
      </c>
      <c r="P108" s="40">
        <v>162.47999999999999</v>
      </c>
      <c r="Q108" s="40">
        <v>165.25</v>
      </c>
      <c r="R108" s="40">
        <v>212.86</v>
      </c>
      <c r="S108" s="40">
        <v>197.31</v>
      </c>
      <c r="T108" s="40">
        <v>229.68889999999999</v>
      </c>
      <c r="U108" s="39"/>
      <c r="V108" s="39"/>
    </row>
    <row r="109" spans="1:22" x14ac:dyDescent="0.2">
      <c r="A109" t="s">
        <v>34</v>
      </c>
      <c r="B109">
        <v>1987</v>
      </c>
      <c r="C109">
        <v>16</v>
      </c>
      <c r="D109" s="40">
        <v>260.14</v>
      </c>
      <c r="E109" s="40">
        <v>236.08</v>
      </c>
      <c r="F109" s="40">
        <v>243.46</v>
      </c>
      <c r="G109" s="40">
        <v>296.37</v>
      </c>
      <c r="H109" s="40">
        <v>256.95</v>
      </c>
      <c r="I109" s="40">
        <v>288.76</v>
      </c>
      <c r="J109" s="40">
        <v>302.82</v>
      </c>
      <c r="K109" s="40">
        <v>345</v>
      </c>
      <c r="L109" s="40">
        <v>383.79</v>
      </c>
      <c r="M109" s="40">
        <v>296.04000000000002</v>
      </c>
      <c r="N109" s="40">
        <v>360.84</v>
      </c>
      <c r="O109" s="40">
        <v>267.2</v>
      </c>
      <c r="P109" s="40">
        <v>239.72</v>
      </c>
      <c r="Q109" s="40">
        <v>220.68</v>
      </c>
      <c r="R109" s="40">
        <v>284.01</v>
      </c>
      <c r="S109" s="40">
        <v>272.20999999999998</v>
      </c>
      <c r="T109" s="40">
        <v>300.04919999999998</v>
      </c>
      <c r="U109" s="39"/>
      <c r="V109" s="39"/>
    </row>
    <row r="110" spans="1:22" x14ac:dyDescent="0.2">
      <c r="A110" t="s">
        <v>34</v>
      </c>
      <c r="B110">
        <v>1988</v>
      </c>
      <c r="C110">
        <v>16</v>
      </c>
      <c r="D110" s="40">
        <v>214.5</v>
      </c>
      <c r="E110" s="40">
        <v>227.64</v>
      </c>
      <c r="F110" s="40">
        <v>196.48</v>
      </c>
      <c r="G110" s="40">
        <v>221.48</v>
      </c>
      <c r="H110" s="40">
        <v>227.13</v>
      </c>
      <c r="I110" s="40">
        <v>226.1</v>
      </c>
      <c r="J110" s="40">
        <v>159.38999999999999</v>
      </c>
      <c r="K110" s="40">
        <v>199.99</v>
      </c>
      <c r="L110" s="40">
        <v>286.99</v>
      </c>
      <c r="M110" s="40">
        <v>151.44</v>
      </c>
      <c r="N110" s="40">
        <v>312.02</v>
      </c>
      <c r="O110" s="40">
        <v>185.43</v>
      </c>
      <c r="P110" s="40">
        <v>168.6</v>
      </c>
      <c r="Q110" s="40">
        <v>148.61000000000001</v>
      </c>
      <c r="R110" s="40">
        <v>192.98</v>
      </c>
      <c r="S110" s="40">
        <v>147.99</v>
      </c>
      <c r="T110" s="40">
        <v>224.02250000000001</v>
      </c>
      <c r="U110" s="39"/>
      <c r="V110" s="39"/>
    </row>
    <row r="111" spans="1:22" x14ac:dyDescent="0.2">
      <c r="A111" t="s">
        <v>34</v>
      </c>
      <c r="B111">
        <v>1989</v>
      </c>
      <c r="C111">
        <v>16</v>
      </c>
      <c r="D111" s="40">
        <v>300.33</v>
      </c>
      <c r="E111" s="40">
        <v>243.79</v>
      </c>
      <c r="F111" s="40">
        <v>131.01</v>
      </c>
      <c r="G111" s="40">
        <v>265.68</v>
      </c>
      <c r="H111" s="40">
        <v>221.05</v>
      </c>
      <c r="I111" s="40">
        <v>186.33</v>
      </c>
      <c r="J111" s="40">
        <v>189.81</v>
      </c>
      <c r="K111" s="40">
        <v>173.91</v>
      </c>
      <c r="L111" s="40">
        <v>245.74</v>
      </c>
      <c r="M111" s="40">
        <v>182.97</v>
      </c>
      <c r="N111" s="40">
        <v>287.41000000000003</v>
      </c>
      <c r="O111" s="40">
        <v>178.93</v>
      </c>
      <c r="P111" s="40">
        <v>130.22</v>
      </c>
      <c r="Q111" s="40">
        <v>138.31</v>
      </c>
      <c r="R111" s="40">
        <v>180.3</v>
      </c>
      <c r="S111" s="40">
        <v>161.5</v>
      </c>
      <c r="T111" s="40">
        <v>211.4479</v>
      </c>
      <c r="U111" s="39"/>
      <c r="V111" s="39"/>
    </row>
    <row r="112" spans="1:22" x14ac:dyDescent="0.2">
      <c r="A112" t="s">
        <v>34</v>
      </c>
      <c r="B112">
        <v>1990</v>
      </c>
      <c r="C112">
        <v>16</v>
      </c>
      <c r="D112" s="40">
        <v>235.72</v>
      </c>
      <c r="E112" s="40">
        <v>239.52</v>
      </c>
      <c r="F112" s="40">
        <v>257.24</v>
      </c>
      <c r="G112" s="40">
        <v>265.12</v>
      </c>
      <c r="H112" s="40">
        <v>204.33</v>
      </c>
      <c r="I112" s="40">
        <v>217.94</v>
      </c>
      <c r="J112" s="40">
        <v>210.79</v>
      </c>
      <c r="K112" s="40">
        <v>233.03</v>
      </c>
      <c r="L112" s="40">
        <v>254.79</v>
      </c>
      <c r="M112" s="40">
        <v>186.59</v>
      </c>
      <c r="N112" s="40">
        <v>290</v>
      </c>
      <c r="O112" s="40">
        <v>189.67</v>
      </c>
      <c r="P112" s="40">
        <v>213.46</v>
      </c>
      <c r="Q112" s="40">
        <v>178.66</v>
      </c>
      <c r="R112" s="40">
        <v>199.46</v>
      </c>
      <c r="S112" s="40">
        <v>195.64</v>
      </c>
      <c r="T112" s="40">
        <v>228.11829999999998</v>
      </c>
      <c r="U112" s="39"/>
      <c r="V112" s="39"/>
    </row>
    <row r="113" spans="1:57" x14ac:dyDescent="0.2">
      <c r="A113" t="s">
        <v>34</v>
      </c>
      <c r="B113">
        <v>1991</v>
      </c>
      <c r="C113">
        <v>16</v>
      </c>
      <c r="D113" s="40">
        <v>253.62</v>
      </c>
      <c r="E113" s="40">
        <v>203.01</v>
      </c>
      <c r="F113" s="40">
        <v>134.87</v>
      </c>
      <c r="G113" s="40">
        <v>264.98</v>
      </c>
      <c r="H113" s="40">
        <v>205.32</v>
      </c>
      <c r="I113" s="40">
        <v>196.15</v>
      </c>
      <c r="J113" s="40">
        <v>143.63999999999999</v>
      </c>
      <c r="K113" s="40">
        <v>149.47999999999999</v>
      </c>
      <c r="L113" s="40">
        <v>219.53</v>
      </c>
      <c r="M113" s="40">
        <v>140.62</v>
      </c>
      <c r="N113" s="40">
        <v>316.51</v>
      </c>
      <c r="O113" s="40">
        <v>201.63</v>
      </c>
      <c r="P113" s="40">
        <v>140.03</v>
      </c>
      <c r="Q113" s="40">
        <v>140.25</v>
      </c>
      <c r="R113" s="40">
        <v>191.61</v>
      </c>
      <c r="S113" s="40">
        <v>154.29</v>
      </c>
      <c r="T113" s="40">
        <v>210.70429999999999</v>
      </c>
      <c r="U113" s="39"/>
      <c r="V113" s="39"/>
    </row>
    <row r="114" spans="1:57" x14ac:dyDescent="0.2">
      <c r="A114" t="s">
        <v>34</v>
      </c>
      <c r="B114">
        <v>1992</v>
      </c>
      <c r="C114">
        <v>16</v>
      </c>
      <c r="D114" s="40">
        <v>162.68</v>
      </c>
      <c r="E114" s="40">
        <v>159.99</v>
      </c>
      <c r="F114" s="40">
        <v>161.84</v>
      </c>
      <c r="G114" s="40">
        <v>160.63</v>
      </c>
      <c r="H114" s="40">
        <v>192.56</v>
      </c>
      <c r="I114" s="40">
        <v>283.07</v>
      </c>
      <c r="J114" s="40">
        <v>264.41000000000003</v>
      </c>
      <c r="K114" s="40">
        <v>259.02</v>
      </c>
      <c r="L114" s="40">
        <v>310.87</v>
      </c>
      <c r="M114" s="40">
        <v>305.44</v>
      </c>
      <c r="N114" s="40">
        <v>319.79000000000002</v>
      </c>
      <c r="O114" s="40">
        <v>151.03</v>
      </c>
      <c r="P114" s="40">
        <v>155.43</v>
      </c>
      <c r="Q114" s="40">
        <v>202.4</v>
      </c>
      <c r="R114" s="40">
        <v>234.47</v>
      </c>
      <c r="S114" s="40">
        <v>275.64999999999998</v>
      </c>
      <c r="T114" s="40">
        <v>249.19819999999999</v>
      </c>
      <c r="U114" s="39"/>
      <c r="V114" s="39"/>
    </row>
    <row r="115" spans="1:57" x14ac:dyDescent="0.2">
      <c r="A115" t="s">
        <v>34</v>
      </c>
      <c r="B115">
        <v>1993</v>
      </c>
      <c r="C115">
        <v>16</v>
      </c>
      <c r="D115" s="40">
        <v>303.14999999999998</v>
      </c>
      <c r="E115" s="40">
        <v>317.88</v>
      </c>
      <c r="F115" s="40">
        <v>226.52</v>
      </c>
      <c r="G115" s="40">
        <v>270.83</v>
      </c>
      <c r="H115" s="40">
        <v>286.07</v>
      </c>
      <c r="I115" s="40">
        <v>218.75</v>
      </c>
      <c r="J115" s="40">
        <v>145</v>
      </c>
      <c r="K115" s="40">
        <v>165.65</v>
      </c>
      <c r="L115" s="40">
        <v>309.2</v>
      </c>
      <c r="M115" s="40">
        <v>174.22</v>
      </c>
      <c r="N115" s="40">
        <v>398.51</v>
      </c>
      <c r="O115" s="40">
        <v>264.66000000000003</v>
      </c>
      <c r="P115" s="40">
        <v>258.95999999999998</v>
      </c>
      <c r="Q115" s="40">
        <v>239.22</v>
      </c>
      <c r="R115" s="40">
        <v>293.93</v>
      </c>
      <c r="S115" s="40">
        <v>246.53</v>
      </c>
      <c r="T115" s="40">
        <v>280.94709999999998</v>
      </c>
      <c r="U115" s="39"/>
      <c r="V115" s="39"/>
    </row>
    <row r="116" spans="1:57" x14ac:dyDescent="0.2">
      <c r="A116" t="s">
        <v>34</v>
      </c>
      <c r="B116">
        <v>1994</v>
      </c>
      <c r="C116">
        <v>16</v>
      </c>
      <c r="D116" s="40">
        <v>241.13</v>
      </c>
      <c r="E116" s="40">
        <v>208.41</v>
      </c>
      <c r="F116" s="40">
        <v>183.78</v>
      </c>
      <c r="G116" s="40">
        <v>232.63</v>
      </c>
      <c r="H116" s="40">
        <v>206.14</v>
      </c>
      <c r="I116" s="40">
        <v>193.92</v>
      </c>
      <c r="J116" s="40">
        <v>183.76</v>
      </c>
      <c r="K116" s="40">
        <v>180.4</v>
      </c>
      <c r="L116" s="40">
        <v>286.13</v>
      </c>
      <c r="M116" s="40">
        <v>190.5</v>
      </c>
      <c r="N116" s="40">
        <v>261</v>
      </c>
      <c r="O116" s="40">
        <v>180.95</v>
      </c>
      <c r="P116" s="40">
        <v>186.18</v>
      </c>
      <c r="Q116" s="40">
        <v>191.54</v>
      </c>
      <c r="R116" s="40">
        <v>233.72</v>
      </c>
      <c r="S116" s="40">
        <v>220.88</v>
      </c>
      <c r="T116" s="40">
        <v>221.25460000000001</v>
      </c>
      <c r="U116" s="39"/>
      <c r="V116" s="39"/>
    </row>
    <row r="117" spans="1:57" x14ac:dyDescent="0.2">
      <c r="A117" t="s">
        <v>34</v>
      </c>
      <c r="B117">
        <v>1995</v>
      </c>
      <c r="C117">
        <v>16</v>
      </c>
      <c r="D117" s="40">
        <v>144.71</v>
      </c>
      <c r="E117" s="40">
        <v>177.1</v>
      </c>
      <c r="F117" s="40">
        <v>187.45</v>
      </c>
      <c r="G117" s="40">
        <v>146.41</v>
      </c>
      <c r="H117" s="40">
        <v>167.58</v>
      </c>
      <c r="I117" s="40">
        <v>175.89</v>
      </c>
      <c r="J117" s="40">
        <v>195.93</v>
      </c>
      <c r="K117" s="40">
        <v>202.7</v>
      </c>
      <c r="L117" s="40">
        <v>310.58999999999997</v>
      </c>
      <c r="M117" s="40">
        <v>189.01</v>
      </c>
      <c r="N117" s="40">
        <v>371.04</v>
      </c>
      <c r="O117" s="40">
        <v>172.8</v>
      </c>
      <c r="P117" s="40">
        <v>192.36</v>
      </c>
      <c r="Q117" s="40">
        <v>154.36000000000001</v>
      </c>
      <c r="R117" s="40">
        <v>310.07</v>
      </c>
      <c r="S117" s="40">
        <v>228.24</v>
      </c>
      <c r="T117" s="40">
        <v>237.45280000000002</v>
      </c>
      <c r="U117" s="39"/>
      <c r="V117" s="39"/>
    </row>
    <row r="118" spans="1:57" x14ac:dyDescent="0.2">
      <c r="A118" t="s">
        <v>34</v>
      </c>
      <c r="B118">
        <v>1996</v>
      </c>
      <c r="C118">
        <v>16</v>
      </c>
      <c r="D118" s="40">
        <v>146.31</v>
      </c>
      <c r="E118" s="40">
        <v>168.79</v>
      </c>
      <c r="F118" s="40">
        <v>180.3</v>
      </c>
      <c r="G118" s="40">
        <v>145.16999999999999</v>
      </c>
      <c r="H118" s="40">
        <v>173.89</v>
      </c>
      <c r="I118" s="40">
        <v>258.55</v>
      </c>
      <c r="J118" s="40">
        <v>167.43</v>
      </c>
      <c r="K118" s="40">
        <v>174.82</v>
      </c>
      <c r="L118" s="40">
        <v>312.27</v>
      </c>
      <c r="M118" s="40">
        <v>219.45</v>
      </c>
      <c r="N118" s="40">
        <v>331.16</v>
      </c>
      <c r="O118" s="40">
        <v>144.85</v>
      </c>
      <c r="P118" s="40">
        <v>178.21</v>
      </c>
      <c r="Q118" s="40">
        <v>167.44</v>
      </c>
      <c r="R118" s="40">
        <v>256.89999999999998</v>
      </c>
      <c r="S118" s="40">
        <v>234.03</v>
      </c>
      <c r="T118" s="40">
        <v>233.51479999999998</v>
      </c>
      <c r="U118" s="39"/>
      <c r="V118" s="39"/>
    </row>
    <row r="119" spans="1:57" x14ac:dyDescent="0.2">
      <c r="A119" t="s">
        <v>34</v>
      </c>
      <c r="B119">
        <v>1997</v>
      </c>
      <c r="C119">
        <v>16</v>
      </c>
      <c r="D119" s="40">
        <v>241.62</v>
      </c>
      <c r="E119" s="40">
        <v>232.25</v>
      </c>
      <c r="F119" s="40">
        <v>169.36</v>
      </c>
      <c r="G119" s="40">
        <v>238.48</v>
      </c>
      <c r="H119" s="40">
        <v>226.87</v>
      </c>
      <c r="I119" s="40">
        <v>231.57</v>
      </c>
      <c r="J119" s="40">
        <v>226.71</v>
      </c>
      <c r="K119" s="40">
        <v>285.45</v>
      </c>
      <c r="L119" s="40">
        <v>317.92</v>
      </c>
      <c r="M119" s="40">
        <v>186.54</v>
      </c>
      <c r="N119" s="40">
        <v>330.5</v>
      </c>
      <c r="O119" s="40">
        <v>160.41999999999999</v>
      </c>
      <c r="P119" s="40">
        <v>197.08</v>
      </c>
      <c r="Q119" s="40">
        <v>190.79</v>
      </c>
      <c r="R119" s="40">
        <v>236.84</v>
      </c>
      <c r="S119" s="40">
        <v>233.16</v>
      </c>
      <c r="T119" s="40">
        <v>247.81730000000002</v>
      </c>
      <c r="U119" s="39"/>
      <c r="V119" s="39"/>
    </row>
    <row r="120" spans="1:57" x14ac:dyDescent="0.2">
      <c r="A120" t="s">
        <v>34</v>
      </c>
      <c r="B120">
        <v>1998</v>
      </c>
      <c r="C120">
        <v>16</v>
      </c>
      <c r="D120" s="40">
        <v>315.36</v>
      </c>
      <c r="E120" s="40">
        <v>336.21</v>
      </c>
      <c r="F120" s="40">
        <v>203.8</v>
      </c>
      <c r="G120" s="40">
        <v>317.26</v>
      </c>
      <c r="H120" s="40">
        <v>279.68</v>
      </c>
      <c r="I120" s="40">
        <v>258.93</v>
      </c>
      <c r="J120" s="40">
        <v>155.16999999999999</v>
      </c>
      <c r="K120" s="40">
        <v>158.07</v>
      </c>
      <c r="L120" s="40">
        <v>220.95</v>
      </c>
      <c r="M120" s="40">
        <v>184.15</v>
      </c>
      <c r="N120" s="40">
        <v>275.48</v>
      </c>
      <c r="O120" s="40">
        <v>238.07</v>
      </c>
      <c r="P120" s="40">
        <v>198.52</v>
      </c>
      <c r="Q120" s="40">
        <v>190.06</v>
      </c>
      <c r="R120" s="40">
        <v>269.25</v>
      </c>
      <c r="S120" s="40">
        <v>202.62</v>
      </c>
      <c r="T120" s="40">
        <v>240.77</v>
      </c>
      <c r="U120" s="39"/>
      <c r="V120" s="39"/>
    </row>
    <row r="121" spans="1:57" x14ac:dyDescent="0.2">
      <c r="A121" t="s">
        <v>34</v>
      </c>
      <c r="B121">
        <v>1999</v>
      </c>
      <c r="C121">
        <v>16</v>
      </c>
      <c r="D121" s="40">
        <v>143.85</v>
      </c>
      <c r="E121" s="40">
        <v>178.15</v>
      </c>
      <c r="F121" s="40">
        <v>131.13</v>
      </c>
      <c r="G121" s="40">
        <v>198.45</v>
      </c>
      <c r="H121" s="40">
        <v>189.23</v>
      </c>
      <c r="I121" s="40">
        <v>206.54</v>
      </c>
      <c r="J121" s="40">
        <v>198.63</v>
      </c>
      <c r="K121" s="40">
        <v>224.84</v>
      </c>
      <c r="L121" s="40">
        <v>288.82</v>
      </c>
      <c r="M121" s="40">
        <v>212.55</v>
      </c>
      <c r="N121" s="40">
        <v>279.64</v>
      </c>
      <c r="O121" s="40">
        <v>176.5</v>
      </c>
      <c r="P121" s="40">
        <v>135.86000000000001</v>
      </c>
      <c r="Q121" s="40">
        <v>155.36000000000001</v>
      </c>
      <c r="R121" s="40">
        <v>232.03</v>
      </c>
      <c r="S121" s="40">
        <v>237.25</v>
      </c>
      <c r="T121" s="40">
        <v>218.74</v>
      </c>
      <c r="U121" s="39"/>
      <c r="V121" s="39"/>
    </row>
    <row r="122" spans="1:57" x14ac:dyDescent="0.2">
      <c r="A122" t="s">
        <v>34</v>
      </c>
      <c r="B122">
        <v>2000</v>
      </c>
      <c r="C122">
        <v>16</v>
      </c>
      <c r="D122" s="40">
        <v>202.06</v>
      </c>
      <c r="E122" s="40">
        <v>210.48</v>
      </c>
      <c r="F122" s="40">
        <v>170.96</v>
      </c>
      <c r="G122" s="40">
        <v>165.91</v>
      </c>
      <c r="H122" s="40">
        <v>216.87</v>
      </c>
      <c r="I122" s="40">
        <v>272.24</v>
      </c>
      <c r="J122" s="40">
        <v>286.08</v>
      </c>
      <c r="K122" s="40">
        <v>318.13</v>
      </c>
      <c r="L122" s="40">
        <v>290.10000000000002</v>
      </c>
      <c r="M122" s="40">
        <v>252.33</v>
      </c>
      <c r="N122" s="40">
        <v>309.55</v>
      </c>
      <c r="O122" s="40">
        <v>201.01</v>
      </c>
      <c r="P122" s="40">
        <v>159.28</v>
      </c>
      <c r="Q122" s="40">
        <v>166.74</v>
      </c>
      <c r="R122" s="40">
        <v>197.18</v>
      </c>
      <c r="S122" s="40">
        <v>203.11</v>
      </c>
      <c r="T122" s="40">
        <v>242.72280000000001</v>
      </c>
      <c r="U122" s="39"/>
      <c r="V122" s="39"/>
    </row>
    <row r="123" spans="1:57" x14ac:dyDescent="0.2">
      <c r="A123" t="s">
        <v>34</v>
      </c>
      <c r="B123">
        <v>2001</v>
      </c>
      <c r="C123">
        <v>16</v>
      </c>
      <c r="D123" s="40">
        <v>295.63</v>
      </c>
      <c r="E123" s="40">
        <v>225.24</v>
      </c>
      <c r="F123" s="40">
        <v>148.38</v>
      </c>
      <c r="G123" s="40">
        <v>270.57</v>
      </c>
      <c r="H123" s="40">
        <v>232.09</v>
      </c>
      <c r="I123" s="40">
        <v>211.5</v>
      </c>
      <c r="J123" s="40">
        <v>181.3</v>
      </c>
      <c r="K123" s="40">
        <v>222.28</v>
      </c>
      <c r="L123" s="40">
        <v>254.59</v>
      </c>
      <c r="M123" s="40">
        <v>182.29</v>
      </c>
      <c r="N123" s="40">
        <v>293.20999999999998</v>
      </c>
      <c r="O123" s="40">
        <v>193.27</v>
      </c>
      <c r="P123" s="40">
        <v>155.99</v>
      </c>
      <c r="Q123" s="40">
        <v>185.65</v>
      </c>
      <c r="R123" s="40">
        <v>229.24</v>
      </c>
      <c r="S123" s="40">
        <v>204.86</v>
      </c>
      <c r="T123" s="40">
        <v>230.9435</v>
      </c>
      <c r="U123" s="39"/>
      <c r="V123" s="39"/>
    </row>
    <row r="124" spans="1:57" x14ac:dyDescent="0.2">
      <c r="A124" t="s">
        <v>34</v>
      </c>
      <c r="B124">
        <v>2002</v>
      </c>
      <c r="C124">
        <v>16</v>
      </c>
      <c r="D124" s="40">
        <v>359.45</v>
      </c>
      <c r="E124" s="40">
        <v>381.28</v>
      </c>
      <c r="F124" s="40">
        <v>231.22</v>
      </c>
      <c r="G124" s="40">
        <v>369.27</v>
      </c>
      <c r="H124" s="40">
        <v>331.97</v>
      </c>
      <c r="I124" s="40">
        <v>302.33999999999997</v>
      </c>
      <c r="J124" s="40">
        <v>210.81</v>
      </c>
      <c r="K124" s="40">
        <v>203.6</v>
      </c>
      <c r="L124" s="40">
        <v>320.29000000000002</v>
      </c>
      <c r="M124" s="40">
        <v>245.18</v>
      </c>
      <c r="N124" s="40">
        <v>380.68</v>
      </c>
      <c r="O124" s="40">
        <v>236.73</v>
      </c>
      <c r="P124" s="40">
        <v>239.18</v>
      </c>
      <c r="Q124" s="40">
        <v>261.87</v>
      </c>
      <c r="R124" s="40">
        <v>340.44</v>
      </c>
      <c r="S124" s="40">
        <v>236.19</v>
      </c>
      <c r="T124" s="40">
        <v>306.90619999999996</v>
      </c>
      <c r="U124" s="39"/>
      <c r="V124" s="39"/>
    </row>
    <row r="125" spans="1:57" x14ac:dyDescent="0.2">
      <c r="A125" t="s">
        <v>34</v>
      </c>
      <c r="B125">
        <v>2003</v>
      </c>
      <c r="C125">
        <v>16</v>
      </c>
      <c r="D125" s="40">
        <v>129.46</v>
      </c>
      <c r="E125" s="40">
        <v>144.5</v>
      </c>
      <c r="F125" s="40">
        <v>123.68</v>
      </c>
      <c r="G125" s="40">
        <v>150.97999999999999</v>
      </c>
      <c r="H125" s="40">
        <v>132.97</v>
      </c>
      <c r="I125" s="40">
        <v>173.36</v>
      </c>
      <c r="J125" s="40">
        <v>135.96</v>
      </c>
      <c r="K125" s="40">
        <v>134.88</v>
      </c>
      <c r="L125" s="40">
        <v>173.95</v>
      </c>
      <c r="M125" s="40">
        <v>143.44999999999999</v>
      </c>
      <c r="N125" s="40">
        <v>188.39</v>
      </c>
      <c r="O125" s="40">
        <v>140.5</v>
      </c>
      <c r="P125" s="40">
        <v>122.09</v>
      </c>
      <c r="Q125" s="40">
        <v>115.75</v>
      </c>
      <c r="R125" s="40">
        <v>133.22999999999999</v>
      </c>
      <c r="S125" s="40">
        <v>122.7</v>
      </c>
      <c r="T125" s="40">
        <v>153.00630000000001</v>
      </c>
      <c r="U125" s="39"/>
      <c r="V125" s="39"/>
    </row>
    <row r="126" spans="1:57" ht="11.25" customHeight="1" x14ac:dyDescent="0.2">
      <c r="A126" t="s">
        <v>34</v>
      </c>
      <c r="B126">
        <v>2004</v>
      </c>
      <c r="C126">
        <v>16</v>
      </c>
      <c r="D126" s="40">
        <v>287.75</v>
      </c>
      <c r="E126" s="40">
        <v>277.17</v>
      </c>
      <c r="F126" s="40">
        <v>216.33</v>
      </c>
      <c r="G126" s="40">
        <v>310.25</v>
      </c>
      <c r="H126" s="40">
        <v>280.54000000000002</v>
      </c>
      <c r="I126" s="40">
        <v>298.56</v>
      </c>
      <c r="J126" s="40">
        <v>260.04000000000002</v>
      </c>
      <c r="K126" s="40">
        <v>279.20999999999998</v>
      </c>
      <c r="L126" s="40">
        <v>275.39</v>
      </c>
      <c r="M126" s="40">
        <v>254.4</v>
      </c>
      <c r="N126" s="40">
        <v>293.3</v>
      </c>
      <c r="O126" s="40">
        <v>234.6</v>
      </c>
      <c r="P126" s="40">
        <v>215.9</v>
      </c>
      <c r="Q126" s="40">
        <v>211.83</v>
      </c>
      <c r="R126" s="40">
        <v>226.27</v>
      </c>
      <c r="S126" s="40">
        <v>233.18</v>
      </c>
      <c r="T126" s="40">
        <v>265.78719999999998</v>
      </c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x14ac:dyDescent="0.2">
      <c r="A127" t="s">
        <v>34</v>
      </c>
      <c r="B127">
        <v>2005</v>
      </c>
      <c r="C127">
        <v>16</v>
      </c>
      <c r="D127" s="40">
        <v>252.88</v>
      </c>
      <c r="E127" s="40">
        <v>275.67</v>
      </c>
      <c r="F127" s="40">
        <v>254.82</v>
      </c>
      <c r="G127" s="40">
        <v>242.12</v>
      </c>
      <c r="H127" s="40">
        <v>227.73</v>
      </c>
      <c r="I127" s="40">
        <v>249.61</v>
      </c>
      <c r="J127" s="40">
        <v>175.35</v>
      </c>
      <c r="K127" s="40">
        <v>176.6</v>
      </c>
      <c r="L127" s="40">
        <v>273.88</v>
      </c>
      <c r="M127" s="40">
        <v>192.92</v>
      </c>
      <c r="N127" s="40">
        <v>337.72</v>
      </c>
      <c r="O127" s="40">
        <v>176.48</v>
      </c>
      <c r="P127" s="40">
        <v>229.37</v>
      </c>
      <c r="Q127" s="40">
        <v>176.97</v>
      </c>
      <c r="R127" s="40">
        <v>274</v>
      </c>
      <c r="S127" s="40">
        <v>203.43</v>
      </c>
      <c r="T127" s="40">
        <v>246.94330000000002</v>
      </c>
    </row>
    <row r="128" spans="1:57" ht="11.25" customHeight="1" x14ac:dyDescent="0.2">
      <c r="A128" t="s">
        <v>34</v>
      </c>
      <c r="B128">
        <v>2006</v>
      </c>
      <c r="C128">
        <v>16</v>
      </c>
      <c r="D128" s="40">
        <v>213.44</v>
      </c>
      <c r="E128" s="40">
        <v>220.33</v>
      </c>
      <c r="F128" s="40">
        <v>172.19</v>
      </c>
      <c r="G128" s="40">
        <v>237.33</v>
      </c>
      <c r="H128" s="40">
        <v>221.49</v>
      </c>
      <c r="I128" s="40">
        <v>229.96</v>
      </c>
      <c r="J128" s="40">
        <v>225.07</v>
      </c>
      <c r="K128" s="40">
        <v>238.88</v>
      </c>
      <c r="L128" s="40">
        <v>301.8</v>
      </c>
      <c r="M128" s="40">
        <v>228.36</v>
      </c>
      <c r="N128" s="40">
        <v>294.87</v>
      </c>
      <c r="O128" s="40">
        <v>194.25</v>
      </c>
      <c r="P128" s="40">
        <v>150.13</v>
      </c>
      <c r="Q128" s="40">
        <v>151.01</v>
      </c>
      <c r="R128" s="40">
        <v>193.44</v>
      </c>
      <c r="S128" s="40">
        <v>202.06</v>
      </c>
      <c r="T128" s="40">
        <v>232.42930000000001</v>
      </c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</row>
    <row r="129" spans="1:57" ht="11.25" customHeight="1" x14ac:dyDescent="0.2">
      <c r="A129" t="s">
        <v>34</v>
      </c>
      <c r="B129">
        <v>2007</v>
      </c>
      <c r="C129">
        <v>16</v>
      </c>
      <c r="D129" s="40">
        <v>381.39</v>
      </c>
      <c r="E129" s="40">
        <v>261.72000000000003</v>
      </c>
      <c r="F129" s="40">
        <v>331.21</v>
      </c>
      <c r="G129" s="40">
        <v>354.64</v>
      </c>
      <c r="H129" s="40">
        <v>303.93</v>
      </c>
      <c r="I129" s="40">
        <v>369.43</v>
      </c>
      <c r="J129" s="40">
        <v>276.06</v>
      </c>
      <c r="K129" s="40">
        <v>305.94</v>
      </c>
      <c r="L129" s="40">
        <v>356.32</v>
      </c>
      <c r="M129" s="40">
        <v>317.89999999999998</v>
      </c>
      <c r="N129" s="40">
        <v>351.78</v>
      </c>
      <c r="O129" s="40">
        <v>324.55</v>
      </c>
      <c r="P129" s="40">
        <v>288.10000000000002</v>
      </c>
      <c r="Q129" s="40">
        <v>286.64999999999998</v>
      </c>
      <c r="R129" s="40">
        <v>283.06</v>
      </c>
      <c r="S129" s="40">
        <v>312.87</v>
      </c>
      <c r="T129" s="40">
        <v>324.91000000000003</v>
      </c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</row>
    <row r="130" spans="1:57" ht="11.25" customHeight="1" x14ac:dyDescent="0.2">
      <c r="A130" t="s">
        <v>45</v>
      </c>
      <c r="B130">
        <v>2008</v>
      </c>
      <c r="C130">
        <v>16</v>
      </c>
      <c r="D130" s="40">
        <v>287.8</v>
      </c>
      <c r="E130" s="40">
        <v>296.74</v>
      </c>
      <c r="F130" s="40">
        <v>118.81</v>
      </c>
      <c r="G130" s="40">
        <v>289.37</v>
      </c>
      <c r="H130" s="40">
        <v>255.12</v>
      </c>
      <c r="I130" s="40">
        <v>258.06</v>
      </c>
      <c r="J130" s="40">
        <v>216.16</v>
      </c>
      <c r="K130" s="40">
        <v>228</v>
      </c>
      <c r="L130" s="40">
        <v>273.76</v>
      </c>
      <c r="M130" s="40">
        <v>182.1</v>
      </c>
      <c r="N130" s="40">
        <v>286.29000000000002</v>
      </c>
      <c r="O130" s="40">
        <v>165.08</v>
      </c>
      <c r="P130" s="40">
        <v>154.35</v>
      </c>
      <c r="Q130" s="40">
        <v>174.89</v>
      </c>
      <c r="R130" s="40">
        <v>210.56</v>
      </c>
      <c r="S130" s="40">
        <v>170.17</v>
      </c>
      <c r="T130" s="40">
        <v>233.04</v>
      </c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</row>
    <row r="131" spans="1:57" ht="11.25" customHeight="1" x14ac:dyDescent="0.2">
      <c r="A131" t="s">
        <v>34</v>
      </c>
      <c r="B131">
        <v>2009</v>
      </c>
      <c r="C131">
        <v>16</v>
      </c>
      <c r="D131" s="40">
        <v>213.9194</v>
      </c>
      <c r="E131" s="40">
        <v>206.30600000000001</v>
      </c>
      <c r="F131" s="40">
        <v>166.20840000000001</v>
      </c>
      <c r="G131" s="40">
        <v>241.36269999999999</v>
      </c>
      <c r="H131" s="40">
        <v>199.3631</v>
      </c>
      <c r="I131" s="40">
        <v>220.26</v>
      </c>
      <c r="J131" s="40">
        <v>222.59699999999998</v>
      </c>
      <c r="K131" s="40">
        <v>237.15940000000001</v>
      </c>
      <c r="L131" s="40">
        <v>295.94260000000003</v>
      </c>
      <c r="M131" s="40">
        <v>212.07939999999999</v>
      </c>
      <c r="N131" s="40">
        <v>318.49450000000002</v>
      </c>
      <c r="O131" s="40">
        <v>176.31460000000001</v>
      </c>
      <c r="P131" s="40">
        <v>179.92430000000002</v>
      </c>
      <c r="Q131" s="40">
        <v>158.2406</v>
      </c>
      <c r="R131" s="40">
        <v>232.39600000000002</v>
      </c>
      <c r="S131" s="40">
        <v>203.18970000000002</v>
      </c>
      <c r="T131" s="40">
        <v>235.17619999999999</v>
      </c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</row>
    <row r="132" spans="1:57" x14ac:dyDescent="0.2">
      <c r="A132" t="s">
        <v>34</v>
      </c>
      <c r="B132">
        <v>2010</v>
      </c>
      <c r="C132">
        <v>16</v>
      </c>
      <c r="D132" s="40">
        <v>219.96039999999999</v>
      </c>
      <c r="E132" s="40">
        <v>190.32830000000001</v>
      </c>
      <c r="F132" s="40">
        <v>179.94279999999998</v>
      </c>
      <c r="G132" s="40">
        <v>240.5496</v>
      </c>
      <c r="H132" s="40">
        <v>225.10560000000001</v>
      </c>
      <c r="I132" s="40">
        <v>279.6542</v>
      </c>
      <c r="J132" s="40">
        <v>260.54319999999996</v>
      </c>
      <c r="K132" s="40">
        <v>245.73599999999999</v>
      </c>
      <c r="L132" s="40">
        <v>334.4717</v>
      </c>
      <c r="M132" s="40">
        <v>267.57259999999997</v>
      </c>
      <c r="N132" s="40">
        <v>416.54419999999999</v>
      </c>
      <c r="O132" s="40">
        <v>212.6849</v>
      </c>
      <c r="P132" s="40">
        <v>231.44410000000002</v>
      </c>
      <c r="Q132" s="40">
        <v>199.12009999999998</v>
      </c>
      <c r="R132" s="40">
        <v>365.62700000000001</v>
      </c>
      <c r="S132" s="40">
        <v>282.08479999999997</v>
      </c>
      <c r="T132" s="40">
        <v>292.41379999999998</v>
      </c>
      <c r="V132" s="41">
        <f>CORREL(T3:T137,B3:B137)</f>
        <v>-2.0591654356029863E-2</v>
      </c>
      <c r="W132" s="41">
        <f>(V132^2/(1-V132^2))*131</f>
        <v>5.5569688464240555E-2</v>
      </c>
      <c r="X132" s="41" t="s">
        <v>37</v>
      </c>
      <c r="Y132" s="40"/>
    </row>
    <row r="133" spans="1:57" x14ac:dyDescent="0.2">
      <c r="A133" t="s">
        <v>34</v>
      </c>
      <c r="B133">
        <v>2011</v>
      </c>
      <c r="C133">
        <v>16</v>
      </c>
      <c r="D133" s="40">
        <v>325.00139999999999</v>
      </c>
      <c r="E133" s="40">
        <v>274.48750000000001</v>
      </c>
      <c r="F133" s="40">
        <v>350.10250000000002</v>
      </c>
      <c r="G133" s="40">
        <v>388.8261</v>
      </c>
      <c r="H133" s="40">
        <v>276.89350000000002</v>
      </c>
      <c r="I133" s="40">
        <v>282.22030000000001</v>
      </c>
      <c r="J133" s="40">
        <v>249.59439999999998</v>
      </c>
      <c r="K133" s="40">
        <v>266.17309999999998</v>
      </c>
      <c r="L133" s="40">
        <v>313.99950000000001</v>
      </c>
      <c r="M133" s="40">
        <v>268.00510000000003</v>
      </c>
      <c r="N133" s="40">
        <v>345.92860000000002</v>
      </c>
      <c r="O133" s="40">
        <v>409.93119999999999</v>
      </c>
      <c r="P133" s="40">
        <v>327.96639999999996</v>
      </c>
      <c r="Q133" s="40">
        <v>256.04300000000001</v>
      </c>
      <c r="R133" s="40">
        <v>322.81349999999998</v>
      </c>
      <c r="S133" s="40">
        <v>254.2527</v>
      </c>
      <c r="T133" s="40">
        <v>310.87580000000003</v>
      </c>
      <c r="U133" s="65"/>
      <c r="V133" s="41">
        <f>SLOPE(T3:T137,B3:B137)</f>
        <v>-2.4520252658277199E-2</v>
      </c>
      <c r="W133" s="41"/>
      <c r="X133" s="41"/>
      <c r="Y133" s="40"/>
    </row>
    <row r="134" spans="1:57" ht="11.25" customHeight="1" x14ac:dyDescent="0.2">
      <c r="A134" t="s">
        <v>34</v>
      </c>
      <c r="B134">
        <v>2012</v>
      </c>
      <c r="C134">
        <v>16</v>
      </c>
      <c r="D134" s="40">
        <v>228.08</v>
      </c>
      <c r="E134" s="40">
        <v>204.18</v>
      </c>
      <c r="F134" s="40">
        <v>262.10000000000002</v>
      </c>
      <c r="G134" s="40">
        <v>274.5</v>
      </c>
      <c r="H134" s="40">
        <v>220.6</v>
      </c>
      <c r="I134" s="40">
        <v>252.23</v>
      </c>
      <c r="J134" s="40">
        <v>244.78</v>
      </c>
      <c r="K134" s="40">
        <v>239.56</v>
      </c>
      <c r="L134" s="40">
        <v>304.92</v>
      </c>
      <c r="M134" s="40">
        <v>254.23</v>
      </c>
      <c r="N134" s="40">
        <v>327.62</v>
      </c>
      <c r="O134" s="40">
        <v>182.75</v>
      </c>
      <c r="P134" s="40">
        <v>226.28</v>
      </c>
      <c r="Q134" s="40">
        <v>213.9</v>
      </c>
      <c r="R134" s="40">
        <v>271.99</v>
      </c>
      <c r="S134" s="40">
        <v>249.05</v>
      </c>
      <c r="T134" s="40">
        <v>260.77999999999997</v>
      </c>
      <c r="V134" s="41">
        <f>INTERCEPT(T3:T137,B3:B137)</f>
        <v>294.12303143758328</v>
      </c>
      <c r="W134" s="41"/>
      <c r="X134" s="41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</row>
    <row r="135" spans="1:57" ht="11.25" customHeight="1" x14ac:dyDescent="0.2">
      <c r="A135" t="s">
        <v>34</v>
      </c>
      <c r="B135">
        <v>2013</v>
      </c>
      <c r="C135">
        <v>16</v>
      </c>
      <c r="D135" s="40">
        <v>146.05000000000001</v>
      </c>
      <c r="E135" s="40">
        <v>174.66</v>
      </c>
      <c r="F135" s="40">
        <v>160.59</v>
      </c>
      <c r="G135" s="40">
        <v>173.15</v>
      </c>
      <c r="H135" s="40">
        <v>143.65</v>
      </c>
      <c r="I135" s="40">
        <v>151.94999999999999</v>
      </c>
      <c r="J135" s="40">
        <v>163.15</v>
      </c>
      <c r="K135" s="40">
        <v>181.16</v>
      </c>
      <c r="L135" s="40">
        <v>231.48</v>
      </c>
      <c r="M135" s="40">
        <v>148.72999999999999</v>
      </c>
      <c r="N135" s="40">
        <v>262.25</v>
      </c>
      <c r="O135" s="40">
        <v>144.96</v>
      </c>
      <c r="P135" s="40">
        <v>165.29</v>
      </c>
      <c r="Q135" s="40">
        <v>124.31</v>
      </c>
      <c r="R135" s="40">
        <v>262.49</v>
      </c>
      <c r="S135" s="40">
        <v>151.32</v>
      </c>
      <c r="T135" s="40">
        <v>187.08</v>
      </c>
      <c r="V135" s="40">
        <f>V133*134</f>
        <v>-3.2857138562091448</v>
      </c>
      <c r="W135" s="41"/>
      <c r="X135" s="41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</row>
    <row r="136" spans="1:57" ht="11.25" customHeight="1" x14ac:dyDescent="0.2">
      <c r="A136" t="s">
        <v>34</v>
      </c>
      <c r="B136">
        <v>2014</v>
      </c>
      <c r="C136">
        <v>16</v>
      </c>
      <c r="D136" s="40">
        <v>193.4</v>
      </c>
      <c r="E136" s="40">
        <v>204.1</v>
      </c>
      <c r="F136" s="40">
        <v>168.4</v>
      </c>
      <c r="G136" s="40">
        <v>227.1</v>
      </c>
      <c r="H136" s="40">
        <v>237</v>
      </c>
      <c r="I136" s="40">
        <v>312.60000000000002</v>
      </c>
      <c r="J136" s="40">
        <v>292.2</v>
      </c>
      <c r="K136" s="40">
        <v>273</v>
      </c>
      <c r="L136" s="40">
        <v>354.6</v>
      </c>
      <c r="M136" s="40">
        <v>299.60000000000002</v>
      </c>
      <c r="N136" s="40">
        <v>315.3</v>
      </c>
      <c r="O136" s="40">
        <v>223.8</v>
      </c>
      <c r="P136" s="40">
        <v>209.8</v>
      </c>
      <c r="Q136" s="40">
        <v>228.8</v>
      </c>
      <c r="R136" s="40">
        <v>221.2</v>
      </c>
      <c r="S136" s="40">
        <v>276.3</v>
      </c>
      <c r="T136" s="40">
        <v>275.2</v>
      </c>
      <c r="V136" s="40"/>
      <c r="W136" s="41"/>
      <c r="X136" s="41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</row>
    <row r="137" spans="1:57" ht="11.25" customHeight="1" x14ac:dyDescent="0.2">
      <c r="A137" t="s">
        <v>34</v>
      </c>
      <c r="B137">
        <v>2015</v>
      </c>
      <c r="C137">
        <v>16</v>
      </c>
      <c r="D137" s="40">
        <v>241.8</v>
      </c>
      <c r="E137" s="40">
        <v>255.5</v>
      </c>
      <c r="F137" s="40">
        <v>150.19999999999999</v>
      </c>
      <c r="G137" s="40">
        <v>238.2</v>
      </c>
      <c r="H137" s="40">
        <v>253.1</v>
      </c>
      <c r="I137" s="40">
        <v>254.8</v>
      </c>
      <c r="J137" s="40">
        <v>163.19999999999999</v>
      </c>
      <c r="K137" s="40">
        <v>129.9</v>
      </c>
      <c r="L137" s="40">
        <v>175.1</v>
      </c>
      <c r="M137" s="40">
        <v>176.3</v>
      </c>
      <c r="N137" s="40">
        <v>191.1</v>
      </c>
      <c r="O137" s="40">
        <v>168.6</v>
      </c>
      <c r="P137" s="40">
        <v>176.3</v>
      </c>
      <c r="Q137" s="40">
        <v>225.5</v>
      </c>
      <c r="R137" s="40">
        <v>227.6</v>
      </c>
      <c r="S137" s="40">
        <v>199.4</v>
      </c>
      <c r="T137" s="40">
        <v>204.5</v>
      </c>
      <c r="V137" s="40"/>
      <c r="W137" s="41"/>
      <c r="X137" s="41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</row>
    <row r="138" spans="1:57" ht="11.25" customHeight="1" x14ac:dyDescent="0.2">
      <c r="A138" t="s">
        <v>34</v>
      </c>
      <c r="B138">
        <v>2016</v>
      </c>
      <c r="C138">
        <v>16</v>
      </c>
      <c r="D138" s="40">
        <v>242.7</v>
      </c>
      <c r="E138" s="40">
        <v>210.7</v>
      </c>
      <c r="F138" s="40">
        <v>164.6</v>
      </c>
      <c r="G138" s="40">
        <v>252.1</v>
      </c>
      <c r="H138" s="40">
        <v>213.6</v>
      </c>
      <c r="I138" s="40">
        <v>250</v>
      </c>
      <c r="J138" s="40">
        <v>211.1</v>
      </c>
      <c r="K138" s="40">
        <v>205.9</v>
      </c>
      <c r="L138" s="40">
        <v>270</v>
      </c>
      <c r="M138" s="40">
        <v>193.4</v>
      </c>
      <c r="N138" s="40">
        <v>312.60000000000002</v>
      </c>
      <c r="O138" s="40">
        <v>165.1</v>
      </c>
      <c r="P138" s="40">
        <v>171.4</v>
      </c>
      <c r="Q138" s="40">
        <v>139.4</v>
      </c>
      <c r="R138" s="40">
        <v>227.4</v>
      </c>
      <c r="S138" s="40">
        <v>182.6</v>
      </c>
      <c r="T138" s="40">
        <v>230.9</v>
      </c>
      <c r="V138" s="40"/>
      <c r="W138" s="41"/>
      <c r="X138" s="41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</row>
    <row r="139" spans="1:57" ht="11.25" customHeight="1" x14ac:dyDescent="0.2">
      <c r="A139" t="s">
        <v>34</v>
      </c>
      <c r="B139">
        <v>2017</v>
      </c>
      <c r="C139">
        <v>16</v>
      </c>
      <c r="D139" s="40">
        <v>297</v>
      </c>
      <c r="E139" s="40">
        <v>293.10000000000002</v>
      </c>
      <c r="F139" s="40">
        <v>403.5</v>
      </c>
      <c r="G139" s="40">
        <v>311.10000000000002</v>
      </c>
      <c r="H139" s="40">
        <v>312</v>
      </c>
      <c r="I139" s="40">
        <v>273.39999999999998</v>
      </c>
      <c r="J139" s="40">
        <v>255.8</v>
      </c>
      <c r="K139" s="40">
        <v>257.8</v>
      </c>
      <c r="L139" s="40">
        <v>312.89999999999998</v>
      </c>
      <c r="M139" s="40">
        <v>320.3</v>
      </c>
      <c r="N139" s="40">
        <v>336.6</v>
      </c>
      <c r="O139" s="40">
        <v>305.39999999999998</v>
      </c>
      <c r="P139" s="40">
        <v>319.3</v>
      </c>
      <c r="Q139" s="40">
        <v>268.7</v>
      </c>
      <c r="R139" s="40">
        <v>287</v>
      </c>
      <c r="S139" s="40">
        <v>324.10000000000002</v>
      </c>
      <c r="T139" s="40">
        <v>307.3</v>
      </c>
      <c r="V139" s="40"/>
      <c r="W139" s="41"/>
      <c r="X139" s="41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</row>
    <row r="140" spans="1:57" ht="11.25" customHeight="1" x14ac:dyDescent="0.2">
      <c r="A140" t="s">
        <v>34</v>
      </c>
      <c r="B140">
        <v>2018</v>
      </c>
      <c r="C140">
        <v>16</v>
      </c>
      <c r="D140" s="40">
        <v>127.9</v>
      </c>
      <c r="E140" s="40">
        <v>111.4</v>
      </c>
      <c r="F140" s="40">
        <v>108.6</v>
      </c>
      <c r="G140" s="40">
        <v>117.5</v>
      </c>
      <c r="H140" s="40">
        <v>102.7</v>
      </c>
      <c r="I140" s="40">
        <v>115</v>
      </c>
      <c r="J140" s="40">
        <v>121.2</v>
      </c>
      <c r="K140" s="40">
        <v>158.5</v>
      </c>
      <c r="L140" s="40">
        <v>164.6</v>
      </c>
      <c r="M140" s="40">
        <v>89.8</v>
      </c>
      <c r="N140" s="40">
        <v>201.4</v>
      </c>
      <c r="O140" s="40">
        <v>110.2</v>
      </c>
      <c r="P140" s="40">
        <v>109.6</v>
      </c>
      <c r="Q140" s="40">
        <v>67.900000000000006</v>
      </c>
      <c r="R140" s="40">
        <v>103.4</v>
      </c>
      <c r="S140" s="40">
        <v>86.8</v>
      </c>
      <c r="T140" s="40">
        <v>129.4</v>
      </c>
      <c r="V140" s="40"/>
      <c r="W140" s="41"/>
      <c r="X140" s="41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</row>
    <row r="141" spans="1:57" ht="11.25" customHeight="1" x14ac:dyDescent="0.2">
      <c r="A141" s="65" t="s">
        <v>34</v>
      </c>
      <c r="B141">
        <v>2019</v>
      </c>
      <c r="C141">
        <v>16</v>
      </c>
      <c r="D141" s="40">
        <v>174.4</v>
      </c>
      <c r="E141" s="40">
        <v>162.80000000000001</v>
      </c>
      <c r="F141" s="40">
        <v>167.5</v>
      </c>
      <c r="G141" s="40">
        <v>197.6</v>
      </c>
      <c r="H141" s="40">
        <v>155.9</v>
      </c>
      <c r="I141" s="40">
        <v>146.30000000000001</v>
      </c>
      <c r="J141" s="40">
        <v>141.9</v>
      </c>
      <c r="K141" s="40">
        <v>126.4</v>
      </c>
      <c r="L141" s="40">
        <v>245</v>
      </c>
      <c r="M141" s="40">
        <v>157.5</v>
      </c>
      <c r="N141" s="40">
        <v>230.7</v>
      </c>
      <c r="O141" s="40">
        <v>160.30000000000001</v>
      </c>
      <c r="P141" s="40">
        <v>136.19999999999999</v>
      </c>
      <c r="Q141" s="40">
        <v>122</v>
      </c>
      <c r="R141" s="40">
        <v>136.6</v>
      </c>
      <c r="S141" s="75">
        <v>138</v>
      </c>
      <c r="T141" s="40">
        <v>174.6</v>
      </c>
      <c r="V141" s="40"/>
      <c r="W141" s="41"/>
      <c r="X141" s="41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</row>
    <row r="142" spans="1:57" ht="11.25" customHeight="1" x14ac:dyDescent="0.2">
      <c r="A142" s="65" t="s">
        <v>34</v>
      </c>
      <c r="B142">
        <v>2020</v>
      </c>
      <c r="C142">
        <v>16</v>
      </c>
      <c r="D142" s="40">
        <v>192</v>
      </c>
      <c r="E142" s="40">
        <v>191.3</v>
      </c>
      <c r="F142" s="40">
        <v>147.9</v>
      </c>
      <c r="G142" s="40">
        <v>223.7</v>
      </c>
      <c r="H142" s="40">
        <v>204.8</v>
      </c>
      <c r="I142" s="40">
        <v>195.8</v>
      </c>
      <c r="J142" s="40">
        <v>150.19999999999999</v>
      </c>
      <c r="K142" s="40">
        <v>131.6</v>
      </c>
      <c r="L142" s="40">
        <v>254.4</v>
      </c>
      <c r="M142" s="40">
        <v>181.1</v>
      </c>
      <c r="N142" s="40">
        <v>349.2</v>
      </c>
      <c r="O142" s="40">
        <v>189.2</v>
      </c>
      <c r="P142" s="40">
        <v>161.9</v>
      </c>
      <c r="Q142" s="40">
        <v>178.1</v>
      </c>
      <c r="R142" s="40">
        <v>215.7</v>
      </c>
      <c r="S142" s="40">
        <v>231.9</v>
      </c>
      <c r="T142" s="40">
        <v>228.2</v>
      </c>
      <c r="U142" s="39"/>
      <c r="V142" s="39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</row>
    <row r="143" spans="1:57" ht="11.25" customHeight="1" x14ac:dyDescent="0.2">
      <c r="A143" s="65" t="s">
        <v>34</v>
      </c>
      <c r="B143">
        <v>2021</v>
      </c>
      <c r="C143">
        <v>16</v>
      </c>
      <c r="D143" s="40">
        <v>224.3</v>
      </c>
      <c r="E143" s="40">
        <v>234.4</v>
      </c>
      <c r="F143" s="40">
        <v>218.7</v>
      </c>
      <c r="G143" s="40">
        <v>224.1</v>
      </c>
      <c r="H143" s="40">
        <v>240.6</v>
      </c>
      <c r="I143" s="40">
        <v>297</v>
      </c>
      <c r="J143" s="40">
        <v>287.3</v>
      </c>
      <c r="K143" s="40">
        <v>292</v>
      </c>
      <c r="L143" s="40">
        <v>389.7</v>
      </c>
      <c r="M143" s="40">
        <v>275.10000000000002</v>
      </c>
      <c r="N143" s="40">
        <v>416.1</v>
      </c>
      <c r="O143" s="40">
        <v>217.9</v>
      </c>
      <c r="P143" s="40">
        <v>232.3</v>
      </c>
      <c r="Q143" s="40">
        <v>229.3</v>
      </c>
      <c r="R143" s="40">
        <v>334.8</v>
      </c>
      <c r="S143" s="40">
        <v>309</v>
      </c>
      <c r="T143" s="40">
        <v>305.10000000000002</v>
      </c>
      <c r="U143" s="39"/>
      <c r="V143" s="39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</row>
    <row r="144" spans="1:57" ht="11.25" customHeight="1" x14ac:dyDescent="0.2">
      <c r="A144" s="65" t="s">
        <v>34</v>
      </c>
      <c r="B144">
        <v>2022</v>
      </c>
      <c r="C144">
        <v>16</v>
      </c>
      <c r="D144" s="40">
        <v>128.5</v>
      </c>
      <c r="E144" s="40">
        <v>113.9</v>
      </c>
      <c r="F144" s="40">
        <v>117.3</v>
      </c>
      <c r="G144" s="40">
        <v>139</v>
      </c>
      <c r="H144" s="40">
        <v>113.5</v>
      </c>
      <c r="I144" s="40">
        <v>112.7</v>
      </c>
      <c r="J144" s="40">
        <v>90.3</v>
      </c>
      <c r="K144" s="40">
        <v>81.7</v>
      </c>
      <c r="L144" s="40">
        <v>202.8</v>
      </c>
      <c r="M144" s="40">
        <v>87.3</v>
      </c>
      <c r="N144" s="40">
        <v>213.9</v>
      </c>
      <c r="O144" s="40">
        <v>137</v>
      </c>
      <c r="P144" s="40">
        <v>122.9</v>
      </c>
      <c r="Q144" s="40">
        <v>96.3</v>
      </c>
      <c r="R144" s="40">
        <v>150</v>
      </c>
      <c r="S144" s="40">
        <v>97.9</v>
      </c>
      <c r="T144" s="40">
        <v>142.9</v>
      </c>
      <c r="U144" s="39"/>
      <c r="V144" s="39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</row>
    <row r="145" spans="1:57" ht="11.25" customHeight="1" x14ac:dyDescent="0.2">
      <c r="A145" s="65" t="s">
        <v>34</v>
      </c>
      <c r="B145">
        <v>2023</v>
      </c>
      <c r="C145">
        <v>16</v>
      </c>
      <c r="D145" s="40">
        <v>286.10000000000002</v>
      </c>
      <c r="E145" s="40">
        <v>333.3</v>
      </c>
      <c r="F145" s="40">
        <v>237.7</v>
      </c>
      <c r="G145" s="40">
        <v>269.8</v>
      </c>
      <c r="H145" s="40">
        <v>289.60000000000002</v>
      </c>
      <c r="I145" s="40">
        <v>310</v>
      </c>
      <c r="J145" s="40">
        <v>225.3</v>
      </c>
      <c r="K145" s="40">
        <v>256.3</v>
      </c>
      <c r="L145" s="40">
        <v>274.5</v>
      </c>
      <c r="M145" s="40">
        <v>262.89999999999998</v>
      </c>
      <c r="N145" s="40">
        <v>326.8</v>
      </c>
      <c r="O145" s="40">
        <v>197.2</v>
      </c>
      <c r="P145" s="40">
        <v>202.3</v>
      </c>
      <c r="Q145" s="40">
        <v>240.8</v>
      </c>
      <c r="R145" s="40">
        <v>227.3</v>
      </c>
      <c r="S145" s="40">
        <v>258.3</v>
      </c>
      <c r="T145" s="40">
        <v>270.3</v>
      </c>
      <c r="U145" s="39"/>
      <c r="V145" s="39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</row>
    <row r="146" spans="1:57" ht="11.25" customHeight="1" x14ac:dyDescent="0.2">
      <c r="A146" s="40" t="s">
        <v>29</v>
      </c>
      <c r="B146" s="40"/>
      <c r="C146" s="40"/>
      <c r="D146" s="40">
        <f>AVERAGE(D3:D145)</f>
        <v>225.96347762237767</v>
      </c>
      <c r="E146" s="40">
        <f t="shared" ref="E146:T146" si="0">AVERAGE(E3:E145)</f>
        <v>224.44162167832167</v>
      </c>
      <c r="F146" s="40">
        <f t="shared" si="0"/>
        <v>191.66981468531472</v>
      </c>
      <c r="G146" s="40">
        <f t="shared" si="0"/>
        <v>230.8096503496503</v>
      </c>
      <c r="H146" s="40">
        <f t="shared" si="0"/>
        <v>224.56293146853153</v>
      </c>
      <c r="I146" s="40">
        <f t="shared" si="0"/>
        <v>242.27794825174828</v>
      </c>
      <c r="J146" s="40">
        <f t="shared" si="0"/>
        <v>216.19028881118885</v>
      </c>
      <c r="K146" s="40">
        <f t="shared" si="0"/>
        <v>223.84399650349656</v>
      </c>
      <c r="L146" s="40">
        <f t="shared" si="0"/>
        <v>292.15449510489503</v>
      </c>
      <c r="M146" s="40">
        <f t="shared" si="0"/>
        <v>221.63457692307685</v>
      </c>
      <c r="N146" s="40">
        <f t="shared" si="0"/>
        <v>314.81504825174829</v>
      </c>
      <c r="O146" s="40">
        <f t="shared" si="0"/>
        <v>198.07976993006983</v>
      </c>
      <c r="P146" s="40">
        <f t="shared" si="0"/>
        <v>191.73069650349646</v>
      </c>
      <c r="Q146" s="40">
        <f t="shared" si="0"/>
        <v>186.73840629370642</v>
      </c>
      <c r="R146" s="40">
        <f t="shared" si="0"/>
        <v>245.55863776223785</v>
      </c>
      <c r="S146" s="40">
        <f t="shared" si="0"/>
        <v>220.48634265734265</v>
      </c>
      <c r="T146" s="40">
        <f t="shared" si="0"/>
        <v>245.08372867132871</v>
      </c>
      <c r="U146" s="39"/>
      <c r="V146" s="39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</row>
    <row r="147" spans="1:57" ht="11.25" customHeight="1" x14ac:dyDescent="0.2">
      <c r="A147" s="40" t="s">
        <v>30</v>
      </c>
      <c r="B147" s="40"/>
      <c r="C147" s="40"/>
      <c r="D147" s="40">
        <f t="shared" ref="D147:T147" si="1">AVERAGE(D83:D112)</f>
        <v>217.95099999999996</v>
      </c>
      <c r="E147" s="40">
        <f t="shared" si="1"/>
        <v>218.98933333333329</v>
      </c>
      <c r="F147" s="40">
        <f t="shared" si="1"/>
        <v>182.22266666666664</v>
      </c>
      <c r="G147" s="40">
        <f t="shared" si="1"/>
        <v>222.17133333333334</v>
      </c>
      <c r="H147" s="40">
        <f t="shared" si="1"/>
        <v>219.4276666666666</v>
      </c>
      <c r="I147" s="40">
        <f t="shared" si="1"/>
        <v>239.49266666666674</v>
      </c>
      <c r="J147" s="40">
        <f t="shared" si="1"/>
        <v>217.96033333333332</v>
      </c>
      <c r="K147" s="40">
        <f t="shared" si="1"/>
        <v>225.61733333333325</v>
      </c>
      <c r="L147" s="40">
        <f t="shared" si="1"/>
        <v>291.93933333333342</v>
      </c>
      <c r="M147" s="40">
        <f t="shared" si="1"/>
        <v>222.22000000000006</v>
      </c>
      <c r="N147" s="40">
        <f t="shared" si="1"/>
        <v>314.27666666666664</v>
      </c>
      <c r="O147" s="40">
        <f t="shared" si="1"/>
        <v>186.88666666666671</v>
      </c>
      <c r="P147" s="40">
        <f t="shared" si="1"/>
        <v>176.78933333333333</v>
      </c>
      <c r="Q147" s="40">
        <f>AVERAGE(Q83:Q112)</f>
        <v>174.00933333333333</v>
      </c>
      <c r="R147" s="40">
        <f t="shared" si="1"/>
        <v>222.31599999999995</v>
      </c>
      <c r="S147" s="40">
        <f t="shared" si="1"/>
        <v>210.23466666666667</v>
      </c>
      <c r="T147" s="40">
        <f t="shared" si="1"/>
        <v>239.4000666666667</v>
      </c>
      <c r="U147" s="39"/>
      <c r="V147" s="39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</row>
    <row r="148" spans="1:57" ht="11.25" customHeight="1" x14ac:dyDescent="0.2">
      <c r="A148" s="40" t="s">
        <v>31</v>
      </c>
      <c r="B148" s="40"/>
      <c r="C148" s="40"/>
      <c r="D148" s="40">
        <f t="shared" ref="D148:T148" si="2">AVERAGE(D93:D122)</f>
        <v>214.66133333333337</v>
      </c>
      <c r="E148" s="40">
        <f t="shared" si="2"/>
        <v>211.33399999999997</v>
      </c>
      <c r="F148" s="40">
        <f t="shared" si="2"/>
        <v>178.97966666666665</v>
      </c>
      <c r="G148" s="40">
        <f t="shared" si="2"/>
        <v>215.13533333333334</v>
      </c>
      <c r="H148" s="40">
        <f t="shared" si="2"/>
        <v>211.58733333333336</v>
      </c>
      <c r="I148" s="40">
        <f t="shared" si="2"/>
        <v>227.43533333333332</v>
      </c>
      <c r="J148" s="40">
        <f t="shared" si="2"/>
        <v>203.61033333333341</v>
      </c>
      <c r="K148" s="40">
        <f t="shared" si="2"/>
        <v>214.87999999999997</v>
      </c>
      <c r="L148" s="40">
        <f t="shared" si="2"/>
        <v>283.3603333333333</v>
      </c>
      <c r="M148" s="40">
        <f t="shared" si="2"/>
        <v>207.49333333333331</v>
      </c>
      <c r="N148" s="40">
        <f t="shared" si="2"/>
        <v>314.14099999999991</v>
      </c>
      <c r="O148" s="40">
        <f t="shared" si="2"/>
        <v>185.11233333333334</v>
      </c>
      <c r="P148" s="40">
        <f t="shared" si="2"/>
        <v>175.76433333333333</v>
      </c>
      <c r="Q148" s="40">
        <f t="shared" si="2"/>
        <v>171.22066666666663</v>
      </c>
      <c r="R148" s="40">
        <f t="shared" si="2"/>
        <v>230.54899999999998</v>
      </c>
      <c r="S148" s="40">
        <f t="shared" si="2"/>
        <v>210.72266666666661</v>
      </c>
      <c r="T148" s="40">
        <f t="shared" si="2"/>
        <v>234.38378666666668</v>
      </c>
      <c r="U148" s="39"/>
      <c r="V148" s="39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</row>
    <row r="149" spans="1:57" ht="11.25" customHeight="1" x14ac:dyDescent="0.2">
      <c r="A149" s="40" t="s">
        <v>32</v>
      </c>
      <c r="B149" s="40"/>
      <c r="C149" s="40"/>
      <c r="D149" s="40">
        <f>AVERAGE(D103:D132)</f>
        <v>230.76999333333333</v>
      </c>
      <c r="E149" s="40">
        <f t="shared" ref="E149:T149" si="3">AVERAGE(E103:E132)</f>
        <v>226.03414333333328</v>
      </c>
      <c r="F149" s="40">
        <f t="shared" si="3"/>
        <v>179.72604000000001</v>
      </c>
      <c r="G149" s="40">
        <f t="shared" si="3"/>
        <v>237.30141</v>
      </c>
      <c r="H149" s="40">
        <f t="shared" si="3"/>
        <v>221.97928999999996</v>
      </c>
      <c r="I149" s="40">
        <f t="shared" si="3"/>
        <v>238.13080666666667</v>
      </c>
      <c r="J149" s="40">
        <f t="shared" si="3"/>
        <v>205.73734000000002</v>
      </c>
      <c r="K149" s="40">
        <f t="shared" si="3"/>
        <v>217.50551333333337</v>
      </c>
      <c r="L149" s="40">
        <f t="shared" si="3"/>
        <v>281.11947666666669</v>
      </c>
      <c r="M149" s="40">
        <f t="shared" si="3"/>
        <v>211.4597333333333</v>
      </c>
      <c r="N149" s="40">
        <f t="shared" si="3"/>
        <v>313.39462333333341</v>
      </c>
      <c r="O149" s="40">
        <f t="shared" si="3"/>
        <v>192.74131666666668</v>
      </c>
      <c r="P149" s="40">
        <f t="shared" si="3"/>
        <v>181.28128000000001</v>
      </c>
      <c r="Q149" s="40">
        <f t="shared" si="3"/>
        <v>177.91102333333339</v>
      </c>
      <c r="R149" s="40">
        <f t="shared" si="3"/>
        <v>237.86410000000004</v>
      </c>
      <c r="S149" s="40">
        <f t="shared" si="3"/>
        <v>211.71881666666667</v>
      </c>
      <c r="T149" s="40">
        <f t="shared" si="3"/>
        <v>239.70137333333332</v>
      </c>
      <c r="U149" s="39"/>
      <c r="V149" s="39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</row>
    <row r="150" spans="1:57" ht="11.25" customHeight="1" x14ac:dyDescent="0.2">
      <c r="A150" s="40" t="s">
        <v>185</v>
      </c>
      <c r="B150" s="40"/>
      <c r="C150" s="40"/>
      <c r="D150" s="40">
        <f>AVERAGE(D113:D142)</f>
        <v>232.15003999999996</v>
      </c>
      <c r="E150" s="40">
        <f t="shared" ref="E150:T150" si="4">AVERAGE(E113:E142)</f>
        <v>225.12606000000002</v>
      </c>
      <c r="F150" s="40">
        <f t="shared" si="4"/>
        <v>192.54312333333331</v>
      </c>
      <c r="G150" s="40">
        <f t="shared" si="4"/>
        <v>241.6989466666667</v>
      </c>
      <c r="H150" s="40">
        <f t="shared" si="4"/>
        <v>222.49207333333334</v>
      </c>
      <c r="I150" s="40">
        <f t="shared" si="4"/>
        <v>237.42148333333336</v>
      </c>
      <c r="J150" s="40">
        <f t="shared" si="4"/>
        <v>204.12581999999995</v>
      </c>
      <c r="K150" s="40">
        <f t="shared" si="4"/>
        <v>212.02795</v>
      </c>
      <c r="L150" s="40">
        <f t="shared" si="4"/>
        <v>278.45912666666669</v>
      </c>
      <c r="M150" s="40">
        <f t="shared" si="4"/>
        <v>212.33423666666667</v>
      </c>
      <c r="N150" s="40">
        <f t="shared" si="4"/>
        <v>307.57191000000006</v>
      </c>
      <c r="O150" s="40">
        <f t="shared" si="4"/>
        <v>200.22069000000002</v>
      </c>
      <c r="P150" s="40">
        <f t="shared" si="4"/>
        <v>192.41415999999998</v>
      </c>
      <c r="Q150" s="40">
        <f t="shared" si="4"/>
        <v>184.82645666666667</v>
      </c>
      <c r="R150" s="40">
        <f t="shared" si="4"/>
        <v>240.68188333333333</v>
      </c>
      <c r="S150" s="40">
        <f t="shared" si="4"/>
        <v>216.67390666666668</v>
      </c>
      <c r="T150" s="40">
        <f t="shared" si="4"/>
        <v>240.45044999999993</v>
      </c>
      <c r="U150" s="39"/>
      <c r="V150" s="39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</row>
    <row r="151" spans="1:57" x14ac:dyDescent="0.2">
      <c r="A151" s="40" t="s">
        <v>189</v>
      </c>
      <c r="B151" s="40"/>
      <c r="C151" s="40"/>
      <c r="D151" s="40">
        <f>AVERAGE(D3:D32)</f>
        <v>221.49486999999999</v>
      </c>
      <c r="E151" s="40">
        <f t="shared" ref="E151:T151" si="5">AVERAGE(E3:E32)</f>
        <v>225.10133666666667</v>
      </c>
      <c r="F151" s="40">
        <f t="shared" si="5"/>
        <v>190.75766000000002</v>
      </c>
      <c r="G151" s="40">
        <f t="shared" si="5"/>
        <v>226.1583866666667</v>
      </c>
      <c r="H151" s="40">
        <f t="shared" si="5"/>
        <v>228.98790000000008</v>
      </c>
      <c r="I151" s="40">
        <f t="shared" si="5"/>
        <v>249.66007000000002</v>
      </c>
      <c r="J151" s="40">
        <f t="shared" si="5"/>
        <v>224.52922333333336</v>
      </c>
      <c r="K151" s="40">
        <f t="shared" si="5"/>
        <v>228.12143333333339</v>
      </c>
      <c r="L151" s="40">
        <f t="shared" si="5"/>
        <v>291.89896666666658</v>
      </c>
      <c r="M151" s="40">
        <f t="shared" si="5"/>
        <v>224.68758000000008</v>
      </c>
      <c r="N151" s="40">
        <f t="shared" si="5"/>
        <v>313.14115333333331</v>
      </c>
      <c r="O151" s="40">
        <f t="shared" si="5"/>
        <v>194.71588</v>
      </c>
      <c r="P151" s="40">
        <f t="shared" si="5"/>
        <v>194.79482666666667</v>
      </c>
      <c r="Q151" s="40">
        <f t="shared" si="5"/>
        <v>194.42994666666667</v>
      </c>
      <c r="R151" s="40">
        <f t="shared" si="5"/>
        <v>253.65162333333333</v>
      </c>
      <c r="S151" s="40">
        <f t="shared" si="5"/>
        <v>227.20766000000006</v>
      </c>
      <c r="T151" s="40">
        <f t="shared" si="5"/>
        <v>247.42654333333337</v>
      </c>
      <c r="U151" s="39"/>
      <c r="V151" s="39"/>
      <c r="W151" s="40"/>
      <c r="X151" s="40"/>
      <c r="Y151" s="40"/>
      <c r="Z151" s="40"/>
    </row>
    <row r="152" spans="1:57" x14ac:dyDescent="0.2">
      <c r="U152" s="39"/>
      <c r="V152" s="39"/>
      <c r="W152" s="39"/>
      <c r="X152" s="39"/>
    </row>
    <row r="153" spans="1:57" x14ac:dyDescent="0.2">
      <c r="U153" s="39"/>
      <c r="V153" s="39"/>
      <c r="W153" s="39"/>
      <c r="X153" s="39"/>
    </row>
    <row r="154" spans="1:57" x14ac:dyDescent="0.2">
      <c r="U154" s="39"/>
      <c r="V154" s="39"/>
      <c r="W154" s="39"/>
      <c r="X154" s="39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S153"/>
  <sheetViews>
    <sheetView showGridLines="0" topLeftCell="A139" workbookViewId="0">
      <selection activeCell="C162" sqref="C162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45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91" t="s">
        <v>194</v>
      </c>
      <c r="C1" s="91"/>
      <c r="D1" s="92"/>
    </row>
    <row r="2" spans="1:19" ht="15.95" customHeight="1" x14ac:dyDescent="0.2">
      <c r="A2" s="16" t="s">
        <v>2</v>
      </c>
      <c r="B2" s="91"/>
      <c r="C2" s="91"/>
      <c r="D2" s="92"/>
    </row>
    <row r="3" spans="1:19" ht="15.95" customHeight="1" x14ac:dyDescent="0.2">
      <c r="A3" s="16" t="s">
        <v>0</v>
      </c>
      <c r="B3" s="91" t="s">
        <v>200</v>
      </c>
      <c r="C3" s="91"/>
      <c r="D3" s="92"/>
      <c r="S3" s="9" t="str">
        <f>"Quelle: "&amp;'5_Daten'!B3</f>
        <v>Quelle: Deutscher Wetterdienst (DWD), Mitteilung vom 15.03.2024</v>
      </c>
    </row>
    <row r="4" spans="1:19" x14ac:dyDescent="0.2">
      <c r="A4" s="16" t="s">
        <v>3</v>
      </c>
      <c r="B4" s="91"/>
      <c r="C4" s="91"/>
      <c r="D4" s="92"/>
    </row>
    <row r="5" spans="1:19" x14ac:dyDescent="0.2">
      <c r="A5" s="16" t="s">
        <v>8</v>
      </c>
      <c r="B5" s="91" t="s">
        <v>43</v>
      </c>
      <c r="C5" s="91"/>
      <c r="D5" s="92"/>
    </row>
    <row r="6" spans="1:19" x14ac:dyDescent="0.2">
      <c r="A6" s="17" t="s">
        <v>9</v>
      </c>
      <c r="B6" s="93"/>
      <c r="C6" s="93"/>
      <c r="D6" s="94"/>
    </row>
    <row r="8" spans="1:19" x14ac:dyDescent="0.2">
      <c r="A8" s="10"/>
      <c r="B8" s="10"/>
      <c r="C8" s="46"/>
      <c r="D8" s="8"/>
    </row>
    <row r="9" spans="1:19" ht="18.75" customHeight="1" x14ac:dyDescent="0.2">
      <c r="A9" s="8"/>
      <c r="B9" s="37"/>
      <c r="C9" s="38" t="s">
        <v>33</v>
      </c>
      <c r="D9" s="38" t="s">
        <v>190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43" t="e">
        <f>NA()</f>
        <v>#N/A</v>
      </c>
      <c r="D10" s="43">
        <f>'5_DWD'!$T$151</f>
        <v>247.42654333333337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50">
        <f>'5_DWD'!T3</f>
        <v>243.4297</v>
      </c>
      <c r="D11" s="44">
        <f>'5_DWD'!$T$151</f>
        <v>247.42654333333337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49">
        <f>'5_DWD'!T4</f>
        <v>357.51760000000002</v>
      </c>
      <c r="D12" s="43">
        <f>'5_DWD'!$T$151</f>
        <v>247.42654333333337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50">
        <f>'5_DWD'!T5</f>
        <v>227.30039999999997</v>
      </c>
      <c r="D13" s="44">
        <f>'5_DWD'!$T$151</f>
        <v>247.42654333333337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49">
        <f>'5_DWD'!T6</f>
        <v>238.5821</v>
      </c>
      <c r="D14" s="43">
        <f>'5_DWD'!$T$151</f>
        <v>247.42654333333337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50">
        <f>'5_DWD'!T7</f>
        <v>199.56009999999998</v>
      </c>
      <c r="D15" s="44">
        <f>'5_DWD'!$T$151</f>
        <v>247.42654333333337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49">
        <f>'5_DWD'!T8</f>
        <v>246.93810000000002</v>
      </c>
      <c r="D16" s="43">
        <f>'5_DWD'!$T$151</f>
        <v>247.42654333333337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50">
        <f>'5_DWD'!T9</f>
        <v>166.01439999999999</v>
      </c>
      <c r="D17" s="44">
        <f>'5_DWD'!$T$151</f>
        <v>247.42654333333337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49">
        <f>'5_DWD'!T10</f>
        <v>295.63329999999996</v>
      </c>
      <c r="D18" s="43">
        <f>'5_DWD'!$T$151</f>
        <v>247.42654333333337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50">
        <f>'5_DWD'!T11</f>
        <v>250.95619999999997</v>
      </c>
      <c r="D19" s="44">
        <f>'5_DWD'!$T$151</f>
        <v>247.42654333333337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49">
        <f>'5_DWD'!T12</f>
        <v>304.64370000000002</v>
      </c>
      <c r="D20" s="43">
        <f>'5_DWD'!$T$151</f>
        <v>247.42654333333337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50">
        <f>'5_DWD'!T13</f>
        <v>307.76</v>
      </c>
      <c r="D21" s="44">
        <f>'5_DWD'!$T$151</f>
        <v>247.42654333333337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49">
        <f>'5_DWD'!T14</f>
        <v>196.79</v>
      </c>
      <c r="D22" s="43">
        <f>'5_DWD'!$T$151</f>
        <v>247.42654333333337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50">
        <f>'5_DWD'!T15</f>
        <v>188.05</v>
      </c>
      <c r="D23" s="44">
        <f>'5_DWD'!$T$151</f>
        <v>247.42654333333337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49">
        <f>'5_DWD'!T16</f>
        <v>291.27999999999997</v>
      </c>
      <c r="D24" s="43">
        <f>'5_DWD'!$T$151</f>
        <v>247.42654333333337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50">
        <f>'5_DWD'!T17</f>
        <v>234.06</v>
      </c>
      <c r="D25" s="44">
        <f>'5_DWD'!$T$151</f>
        <v>247.42654333333337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49">
        <f>'5_DWD'!T18</f>
        <v>305.02999999999997</v>
      </c>
      <c r="D26" s="43">
        <f>'5_DWD'!$T$151</f>
        <v>247.42654333333337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50">
        <f>'5_DWD'!T19</f>
        <v>251.9</v>
      </c>
      <c r="D27" s="44">
        <f>'5_DWD'!$T$151</f>
        <v>247.42654333333337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49">
        <f>'5_DWD'!T20</f>
        <v>229.16</v>
      </c>
      <c r="D28" s="43">
        <f>'5_DWD'!$T$151</f>
        <v>247.42654333333337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50">
        <f>'5_DWD'!T21</f>
        <v>182.02</v>
      </c>
      <c r="D29" s="44">
        <f>'5_DWD'!$T$151</f>
        <v>247.42654333333337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49">
        <f>'5_DWD'!T22</f>
        <v>251.46</v>
      </c>
      <c r="D30" s="43">
        <f>'5_DWD'!$T$151</f>
        <v>247.42654333333337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50">
        <f>'5_DWD'!T23</f>
        <v>226.59010000000001</v>
      </c>
      <c r="D31" s="44">
        <f>'5_DWD'!$T$151</f>
        <v>247.42654333333337</v>
      </c>
    </row>
    <row r="32" spans="1:19" ht="18.75" customHeight="1" x14ac:dyDescent="0.2">
      <c r="A32" s="14"/>
      <c r="B32" s="13">
        <v>1902</v>
      </c>
      <c r="C32" s="49">
        <f>'5_DWD'!T24</f>
        <v>238.30679999999998</v>
      </c>
      <c r="D32" s="43">
        <f>'5_DWD'!$T$151</f>
        <v>247.42654333333337</v>
      </c>
    </row>
    <row r="33" spans="1:4" ht="18.75" customHeight="1" x14ac:dyDescent="0.2">
      <c r="A33" s="14"/>
      <c r="B33" s="15">
        <v>1903</v>
      </c>
      <c r="C33" s="50">
        <f>'5_DWD'!T25</f>
        <v>256.28609999999998</v>
      </c>
      <c r="D33" s="44">
        <f>'5_DWD'!$T$151</f>
        <v>247.42654333333337</v>
      </c>
    </row>
    <row r="34" spans="1:4" ht="18.75" customHeight="1" x14ac:dyDescent="0.2">
      <c r="A34" s="14"/>
      <c r="B34" s="13">
        <v>1904</v>
      </c>
      <c r="C34" s="49">
        <f>'5_DWD'!T26</f>
        <v>133.01349999999999</v>
      </c>
      <c r="D34" s="43">
        <f>'5_DWD'!$T$151</f>
        <v>247.42654333333337</v>
      </c>
    </row>
    <row r="35" spans="1:4" ht="18.75" customHeight="1" x14ac:dyDescent="0.2">
      <c r="A35" s="14"/>
      <c r="B35" s="15">
        <v>1905</v>
      </c>
      <c r="C35" s="50">
        <f>'5_DWD'!T27</f>
        <v>269.23840000000001</v>
      </c>
      <c r="D35" s="44">
        <f>'5_DWD'!$T$151</f>
        <v>247.42654333333337</v>
      </c>
    </row>
    <row r="36" spans="1:4" ht="18.75" customHeight="1" x14ac:dyDescent="0.2">
      <c r="A36" s="14"/>
      <c r="B36" s="13">
        <v>1906</v>
      </c>
      <c r="C36" s="49">
        <f>'5_DWD'!T28</f>
        <v>247.61529999999999</v>
      </c>
      <c r="D36" s="43">
        <f>'5_DWD'!$T$151</f>
        <v>247.42654333333337</v>
      </c>
    </row>
    <row r="37" spans="1:4" ht="18.75" customHeight="1" x14ac:dyDescent="0.2">
      <c r="A37" s="14"/>
      <c r="B37" s="15">
        <v>1907</v>
      </c>
      <c r="C37" s="50">
        <f>'5_DWD'!T29</f>
        <v>252.85380000000001</v>
      </c>
      <c r="D37" s="44">
        <f>'5_DWD'!$T$151</f>
        <v>247.42654333333337</v>
      </c>
    </row>
    <row r="38" spans="1:4" ht="18.75" customHeight="1" x14ac:dyDescent="0.2">
      <c r="A38" s="14"/>
      <c r="B38" s="13">
        <v>1908</v>
      </c>
      <c r="C38" s="49">
        <f>'5_DWD'!T30</f>
        <v>242.76690000000002</v>
      </c>
      <c r="D38" s="43">
        <f>'5_DWD'!$T$151</f>
        <v>247.42654333333337</v>
      </c>
    </row>
    <row r="39" spans="1:4" ht="18.75" customHeight="1" x14ac:dyDescent="0.2">
      <c r="A39" s="14"/>
      <c r="B39" s="15">
        <v>1909</v>
      </c>
      <c r="C39" s="50">
        <f>'5_DWD'!T31</f>
        <v>259.60550000000001</v>
      </c>
      <c r="D39" s="44">
        <f>'5_DWD'!$T$151</f>
        <v>247.42654333333337</v>
      </c>
    </row>
    <row r="40" spans="1:4" ht="18.75" customHeight="1" x14ac:dyDescent="0.2">
      <c r="A40" s="14"/>
      <c r="B40" s="13">
        <v>1910</v>
      </c>
      <c r="C40" s="49">
        <f>'5_DWD'!T32</f>
        <v>328.43430000000001</v>
      </c>
      <c r="D40" s="43">
        <f>'5_DWD'!$T$151</f>
        <v>247.42654333333337</v>
      </c>
    </row>
    <row r="41" spans="1:4" ht="18.75" customHeight="1" x14ac:dyDescent="0.2">
      <c r="A41" s="14"/>
      <c r="B41" s="15">
        <v>1911</v>
      </c>
      <c r="C41" s="50">
        <f>'5_DWD'!T33</f>
        <v>123.96929999999999</v>
      </c>
      <c r="D41" s="44">
        <f>'5_DWD'!$T$151</f>
        <v>247.42654333333337</v>
      </c>
    </row>
    <row r="42" spans="1:4" ht="18.75" customHeight="1" x14ac:dyDescent="0.2">
      <c r="A42" s="14"/>
      <c r="B42" s="13">
        <v>1912</v>
      </c>
      <c r="C42" s="49">
        <f>'5_DWD'!T34</f>
        <v>296.61080000000004</v>
      </c>
      <c r="D42" s="43">
        <f>'5_DWD'!$T$151</f>
        <v>247.42654333333337</v>
      </c>
    </row>
    <row r="43" spans="1:4" ht="18.75" customHeight="1" x14ac:dyDescent="0.2">
      <c r="A43" s="14"/>
      <c r="B43" s="15">
        <v>1913</v>
      </c>
      <c r="C43" s="50">
        <f>'5_DWD'!T35</f>
        <v>238.14479999999998</v>
      </c>
      <c r="D43" s="44">
        <f>'5_DWD'!$T$151</f>
        <v>247.42654333333337</v>
      </c>
    </row>
    <row r="44" spans="1:4" ht="18.75" customHeight="1" x14ac:dyDescent="0.2">
      <c r="A44" s="14"/>
      <c r="B44" s="13">
        <v>1914</v>
      </c>
      <c r="C44" s="49">
        <f>'5_DWD'!T36</f>
        <v>261.33890000000002</v>
      </c>
      <c r="D44" s="43">
        <f>'5_DWD'!$T$151</f>
        <v>247.42654333333337</v>
      </c>
    </row>
    <row r="45" spans="1:4" ht="18.75" customHeight="1" x14ac:dyDescent="0.2">
      <c r="A45" s="8"/>
      <c r="B45" s="15">
        <v>1915</v>
      </c>
      <c r="C45" s="50">
        <f>'5_DWD'!T37</f>
        <v>225.92089999999999</v>
      </c>
      <c r="D45" s="44">
        <f>'5_DWD'!$T$151</f>
        <v>247.42654333333337</v>
      </c>
    </row>
    <row r="46" spans="1:4" ht="18.75" customHeight="1" x14ac:dyDescent="0.2">
      <c r="B46" s="13">
        <v>1916</v>
      </c>
      <c r="C46" s="49">
        <f>'5_DWD'!T38</f>
        <v>267.80919999999998</v>
      </c>
      <c r="D46" s="43">
        <f>'5_DWD'!$T$151</f>
        <v>247.42654333333337</v>
      </c>
    </row>
    <row r="47" spans="1:4" ht="18.75" customHeight="1" x14ac:dyDescent="0.2">
      <c r="B47" s="15">
        <v>1917</v>
      </c>
      <c r="C47" s="50">
        <f>'5_DWD'!T39</f>
        <v>250.79059999999998</v>
      </c>
      <c r="D47" s="44">
        <f>'5_DWD'!$T$151</f>
        <v>247.42654333333337</v>
      </c>
    </row>
    <row r="48" spans="1:4" ht="18.75" customHeight="1" x14ac:dyDescent="0.2">
      <c r="B48" s="13">
        <v>1918</v>
      </c>
      <c r="C48" s="49">
        <f>'5_DWD'!T40</f>
        <v>242.89330000000001</v>
      </c>
      <c r="D48" s="43">
        <f>'5_DWD'!$T$151</f>
        <v>247.42654333333337</v>
      </c>
    </row>
    <row r="49" spans="2:4" ht="18.75" customHeight="1" x14ac:dyDescent="0.2">
      <c r="B49" s="15">
        <v>1919</v>
      </c>
      <c r="C49" s="50">
        <f>'5_DWD'!T41</f>
        <v>195.75970000000001</v>
      </c>
      <c r="D49" s="44">
        <f>'5_DWD'!$T$151</f>
        <v>247.42654333333337</v>
      </c>
    </row>
    <row r="50" spans="2:4" ht="18.75" customHeight="1" x14ac:dyDescent="0.2">
      <c r="B50" s="13">
        <v>1920</v>
      </c>
      <c r="C50" s="49">
        <f>'5_DWD'!T42</f>
        <v>229.27449999999999</v>
      </c>
      <c r="D50" s="43">
        <f>'5_DWD'!$T$151</f>
        <v>247.42654333333337</v>
      </c>
    </row>
    <row r="51" spans="2:4" ht="18.75" customHeight="1" x14ac:dyDescent="0.2">
      <c r="B51" s="15">
        <v>1921</v>
      </c>
      <c r="C51" s="50">
        <f>'5_DWD'!T43</f>
        <v>169.82499999999999</v>
      </c>
      <c r="D51" s="44">
        <f>'5_DWD'!$T$151</f>
        <v>247.42654333333337</v>
      </c>
    </row>
    <row r="52" spans="2:4" ht="18.75" customHeight="1" x14ac:dyDescent="0.2">
      <c r="B52" s="13">
        <v>1922</v>
      </c>
      <c r="C52" s="49">
        <f>'5_DWD'!T44</f>
        <v>275.58150000000001</v>
      </c>
      <c r="D52" s="43">
        <f>'5_DWD'!$T$151</f>
        <v>247.42654333333337</v>
      </c>
    </row>
    <row r="53" spans="2:4" ht="18.75" customHeight="1" x14ac:dyDescent="0.2">
      <c r="B53" s="15">
        <v>1923</v>
      </c>
      <c r="C53" s="50">
        <f>'5_DWD'!T45</f>
        <v>203.41390000000001</v>
      </c>
      <c r="D53" s="44">
        <f>'5_DWD'!$T$151</f>
        <v>247.42654333333337</v>
      </c>
    </row>
    <row r="54" spans="2:4" ht="18.75" customHeight="1" x14ac:dyDescent="0.2">
      <c r="B54" s="13">
        <v>1924</v>
      </c>
      <c r="C54" s="49">
        <f>'5_DWD'!T46</f>
        <v>322.08910000000003</v>
      </c>
      <c r="D54" s="43">
        <f>'5_DWD'!$T$151</f>
        <v>247.42654333333337</v>
      </c>
    </row>
    <row r="55" spans="2:4" ht="18.75" customHeight="1" x14ac:dyDescent="0.2">
      <c r="B55" s="15">
        <v>1925</v>
      </c>
      <c r="C55" s="50">
        <f>'5_DWD'!T47</f>
        <v>222.12670000000003</v>
      </c>
      <c r="D55" s="44">
        <f>'5_DWD'!$T$151</f>
        <v>247.42654333333337</v>
      </c>
    </row>
    <row r="56" spans="2:4" ht="18.75" customHeight="1" x14ac:dyDescent="0.2">
      <c r="B56" s="13">
        <v>1926</v>
      </c>
      <c r="C56" s="49">
        <f>'5_DWD'!T48</f>
        <v>322.59780000000001</v>
      </c>
      <c r="D56" s="43">
        <f>'5_DWD'!$T$151</f>
        <v>247.42654333333337</v>
      </c>
    </row>
    <row r="57" spans="2:4" ht="18.75" customHeight="1" x14ac:dyDescent="0.2">
      <c r="B57" s="15">
        <v>1927</v>
      </c>
      <c r="C57" s="50">
        <f>'5_DWD'!T49</f>
        <v>349.82669999999996</v>
      </c>
      <c r="D57" s="44">
        <f>'5_DWD'!$T$151</f>
        <v>247.42654333333337</v>
      </c>
    </row>
    <row r="58" spans="2:4" ht="18.75" customHeight="1" x14ac:dyDescent="0.2">
      <c r="B58" s="13">
        <v>1928</v>
      </c>
      <c r="C58" s="49">
        <f>'5_DWD'!T50</f>
        <v>210.64389999999997</v>
      </c>
      <c r="D58" s="43">
        <f>'5_DWD'!$T$151</f>
        <v>247.42654333333337</v>
      </c>
    </row>
    <row r="59" spans="2:4" ht="18.75" customHeight="1" x14ac:dyDescent="0.2">
      <c r="B59" s="15">
        <v>1929</v>
      </c>
      <c r="C59" s="50">
        <f>'5_DWD'!T51</f>
        <v>190.18010000000001</v>
      </c>
      <c r="D59" s="44">
        <f>'5_DWD'!$T$151</f>
        <v>247.42654333333337</v>
      </c>
    </row>
    <row r="60" spans="2:4" ht="18.75" customHeight="1" x14ac:dyDescent="0.2">
      <c r="B60" s="13">
        <v>1930</v>
      </c>
      <c r="C60" s="49">
        <f>'5_DWD'!T52</f>
        <v>268.53589999999997</v>
      </c>
      <c r="D60" s="43">
        <f>'5_DWD'!$T$151</f>
        <v>247.42654333333337</v>
      </c>
    </row>
    <row r="61" spans="2:4" ht="18.75" customHeight="1" x14ac:dyDescent="0.2">
      <c r="B61" s="15">
        <v>1931</v>
      </c>
      <c r="C61" s="50">
        <f>'5_DWD'!T53</f>
        <v>336.48559999999998</v>
      </c>
      <c r="D61" s="44">
        <f>'5_DWD'!$T$151</f>
        <v>247.42654333333337</v>
      </c>
    </row>
    <row r="62" spans="2:4" ht="18.75" customHeight="1" x14ac:dyDescent="0.2">
      <c r="B62" s="13">
        <v>1932</v>
      </c>
      <c r="C62" s="49">
        <f>'5_DWD'!T54</f>
        <v>217.7132</v>
      </c>
      <c r="D62" s="43">
        <f>'5_DWD'!$T$151</f>
        <v>247.42654333333337</v>
      </c>
    </row>
    <row r="63" spans="2:4" ht="18.75" customHeight="1" x14ac:dyDescent="0.2">
      <c r="B63" s="15">
        <v>1933</v>
      </c>
      <c r="C63" s="50">
        <f>'5_DWD'!T55</f>
        <v>258.96510000000001</v>
      </c>
      <c r="D63" s="44">
        <f>'5_DWD'!$T$151</f>
        <v>247.42654333333337</v>
      </c>
    </row>
    <row r="64" spans="2:4" ht="18.75" customHeight="1" x14ac:dyDescent="0.2">
      <c r="B64" s="13">
        <v>1934</v>
      </c>
      <c r="C64" s="49">
        <f>'5_DWD'!T56</f>
        <v>209.37470000000002</v>
      </c>
      <c r="D64" s="43">
        <f>'5_DWD'!$T$151</f>
        <v>247.42654333333337</v>
      </c>
    </row>
    <row r="65" spans="2:4" ht="18.75" customHeight="1" x14ac:dyDescent="0.2">
      <c r="B65" s="15">
        <v>1935</v>
      </c>
      <c r="C65" s="50">
        <f>'5_DWD'!T57</f>
        <v>202.5034</v>
      </c>
      <c r="D65" s="44">
        <f>'5_DWD'!$T$151</f>
        <v>247.42654333333337</v>
      </c>
    </row>
    <row r="66" spans="2:4" ht="18.75" customHeight="1" x14ac:dyDescent="0.2">
      <c r="B66" s="13">
        <v>1936</v>
      </c>
      <c r="C66" s="49">
        <f>'5_DWD'!T58</f>
        <v>267.10539999999997</v>
      </c>
      <c r="D66" s="43">
        <f>'5_DWD'!$T$151</f>
        <v>247.42654333333337</v>
      </c>
    </row>
    <row r="67" spans="2:4" ht="18.75" customHeight="1" x14ac:dyDescent="0.2">
      <c r="B67" s="15">
        <v>1937</v>
      </c>
      <c r="C67" s="50">
        <f>'5_DWD'!T59</f>
        <v>234.2979</v>
      </c>
      <c r="D67" s="44">
        <f>'5_DWD'!$T$151</f>
        <v>247.42654333333337</v>
      </c>
    </row>
    <row r="68" spans="2:4" ht="18.75" customHeight="1" x14ac:dyDescent="0.2">
      <c r="B68" s="13">
        <v>1938</v>
      </c>
      <c r="C68" s="49">
        <f>'5_DWD'!T60</f>
        <v>243.9522</v>
      </c>
      <c r="D68" s="43">
        <f>'5_DWD'!$T$151</f>
        <v>247.42654333333337</v>
      </c>
    </row>
    <row r="69" spans="2:4" ht="18.75" customHeight="1" x14ac:dyDescent="0.2">
      <c r="B69" s="15">
        <v>1939</v>
      </c>
      <c r="C69" s="50">
        <f>'5_DWD'!T61</f>
        <v>244.68719999999999</v>
      </c>
      <c r="D69" s="44">
        <f>'5_DWD'!$T$151</f>
        <v>247.42654333333337</v>
      </c>
    </row>
    <row r="70" spans="2:4" ht="18.75" customHeight="1" x14ac:dyDescent="0.2">
      <c r="B70" s="13">
        <v>1940</v>
      </c>
      <c r="C70" s="49">
        <f>'5_DWD'!T62</f>
        <v>281.9502</v>
      </c>
      <c r="D70" s="43">
        <f>'5_DWD'!$T$151</f>
        <v>247.42654333333337</v>
      </c>
    </row>
    <row r="71" spans="2:4" ht="18.75" customHeight="1" x14ac:dyDescent="0.2">
      <c r="B71" s="15">
        <v>1941</v>
      </c>
      <c r="C71" s="50">
        <f>'5_DWD'!T63</f>
        <v>283.8021</v>
      </c>
      <c r="D71" s="44">
        <f>'5_DWD'!$T$151</f>
        <v>247.42654333333337</v>
      </c>
    </row>
    <row r="72" spans="2:4" ht="18.75" customHeight="1" x14ac:dyDescent="0.2">
      <c r="B72" s="13">
        <v>1942</v>
      </c>
      <c r="C72" s="49">
        <f>'5_DWD'!T64</f>
        <v>231.83329999999998</v>
      </c>
      <c r="D72" s="43">
        <f>'5_DWD'!$T$151</f>
        <v>247.42654333333337</v>
      </c>
    </row>
    <row r="73" spans="2:4" ht="18.75" customHeight="1" x14ac:dyDescent="0.2">
      <c r="B73" s="15">
        <v>1943</v>
      </c>
      <c r="C73" s="50">
        <f>'5_DWD'!T65</f>
        <v>233.00150000000002</v>
      </c>
      <c r="D73" s="44">
        <f>'5_DWD'!$T$151</f>
        <v>247.42654333333337</v>
      </c>
    </row>
    <row r="74" spans="2:4" ht="18.75" customHeight="1" x14ac:dyDescent="0.2">
      <c r="B74" s="13">
        <v>1944</v>
      </c>
      <c r="C74" s="49">
        <f>'5_DWD'!T66</f>
        <v>239.6087</v>
      </c>
      <c r="D74" s="43">
        <f>'5_DWD'!$T$151</f>
        <v>247.42654333333337</v>
      </c>
    </row>
    <row r="75" spans="2:4" ht="18.75" customHeight="1" x14ac:dyDescent="0.2">
      <c r="B75" s="15">
        <v>1945</v>
      </c>
      <c r="C75" s="50">
        <f>'5_DWD'!T67</f>
        <v>277.75639999999999</v>
      </c>
      <c r="D75" s="44">
        <f>'5_DWD'!$T$151</f>
        <v>247.42654333333337</v>
      </c>
    </row>
    <row r="76" spans="2:4" ht="18.75" customHeight="1" x14ac:dyDescent="0.2">
      <c r="B76" s="13">
        <v>1946</v>
      </c>
      <c r="C76" s="49">
        <f>'5_DWD'!T68</f>
        <v>280.73239999999998</v>
      </c>
      <c r="D76" s="43">
        <f>'5_DWD'!$T$151</f>
        <v>247.42654333333337</v>
      </c>
    </row>
    <row r="77" spans="2:4" ht="18.75" customHeight="1" x14ac:dyDescent="0.2">
      <c r="B77" s="15">
        <v>1947</v>
      </c>
      <c r="C77" s="50">
        <f>'5_DWD'!T69</f>
        <v>157.58800000000002</v>
      </c>
      <c r="D77" s="44">
        <f>'5_DWD'!$T$151</f>
        <v>247.42654333333337</v>
      </c>
    </row>
    <row r="78" spans="2:4" ht="18.75" customHeight="1" x14ac:dyDescent="0.2">
      <c r="B78" s="13">
        <v>1948</v>
      </c>
      <c r="C78" s="49">
        <f>'5_DWD'!T70</f>
        <v>319.84580000000005</v>
      </c>
      <c r="D78" s="43">
        <f>'5_DWD'!$T$151</f>
        <v>247.42654333333337</v>
      </c>
    </row>
    <row r="79" spans="2:4" ht="18.75" customHeight="1" x14ac:dyDescent="0.2">
      <c r="B79" s="15">
        <v>1949</v>
      </c>
      <c r="C79" s="50">
        <f>'5_DWD'!T71</f>
        <v>167.4134</v>
      </c>
      <c r="D79" s="44">
        <f>'5_DWD'!$T$151</f>
        <v>247.42654333333337</v>
      </c>
    </row>
    <row r="80" spans="2:4" ht="18.75" customHeight="1" x14ac:dyDescent="0.2">
      <c r="B80" s="13">
        <v>1950</v>
      </c>
      <c r="C80" s="49">
        <f>'5_DWD'!T72</f>
        <v>239.84229999999999</v>
      </c>
      <c r="D80" s="43">
        <f>'5_DWD'!$T$151</f>
        <v>247.42654333333337</v>
      </c>
    </row>
    <row r="81" spans="2:4" ht="18.75" customHeight="1" x14ac:dyDescent="0.2">
      <c r="B81" s="15">
        <v>1951</v>
      </c>
      <c r="C81" s="50">
        <f>'5_DWD'!T73</f>
        <v>243.3142</v>
      </c>
      <c r="D81" s="44">
        <f>'5_DWD'!$T$151</f>
        <v>247.42654333333337</v>
      </c>
    </row>
    <row r="82" spans="2:4" ht="18.75" customHeight="1" x14ac:dyDescent="0.2">
      <c r="B82" s="13">
        <v>1952</v>
      </c>
      <c r="C82" s="49">
        <f>'5_DWD'!T74</f>
        <v>185.0275</v>
      </c>
      <c r="D82" s="43">
        <f>'5_DWD'!$T$151</f>
        <v>247.42654333333337</v>
      </c>
    </row>
    <row r="83" spans="2:4" ht="18.75" customHeight="1" x14ac:dyDescent="0.2">
      <c r="B83" s="15">
        <v>1953</v>
      </c>
      <c r="C83" s="50">
        <f>'5_DWD'!T75</f>
        <v>273.15700000000004</v>
      </c>
      <c r="D83" s="44">
        <f>'5_DWD'!$T$151</f>
        <v>247.42654333333337</v>
      </c>
    </row>
    <row r="84" spans="2:4" ht="18.75" customHeight="1" x14ac:dyDescent="0.2">
      <c r="B84" s="13">
        <v>1954</v>
      </c>
      <c r="C84" s="49">
        <f>'5_DWD'!T76</f>
        <v>346.27300000000002</v>
      </c>
      <c r="D84" s="43">
        <f>'5_DWD'!$T$151</f>
        <v>247.42654333333337</v>
      </c>
    </row>
    <row r="85" spans="2:4" ht="18.75" customHeight="1" x14ac:dyDescent="0.2">
      <c r="B85" s="15">
        <v>1955</v>
      </c>
      <c r="C85" s="50">
        <f>'5_DWD'!T77</f>
        <v>278.67919999999998</v>
      </c>
      <c r="D85" s="44">
        <f>'5_DWD'!$T$151</f>
        <v>247.42654333333337</v>
      </c>
    </row>
    <row r="86" spans="2:4" ht="18.75" customHeight="1" x14ac:dyDescent="0.2">
      <c r="B86" s="13">
        <v>1956</v>
      </c>
      <c r="C86" s="49">
        <f>'5_DWD'!T78</f>
        <v>346.40020000000004</v>
      </c>
      <c r="D86" s="43">
        <f>'5_DWD'!$T$151</f>
        <v>247.42654333333337</v>
      </c>
    </row>
    <row r="87" spans="2:4" ht="18.75" customHeight="1" x14ac:dyDescent="0.2">
      <c r="B87" s="15">
        <v>1957</v>
      </c>
      <c r="C87" s="50">
        <f>'5_DWD'!T79</f>
        <v>277.57009999999997</v>
      </c>
      <c r="D87" s="44">
        <f>'5_DWD'!$T$151</f>
        <v>247.42654333333337</v>
      </c>
    </row>
    <row r="88" spans="2:4" ht="18.75" customHeight="1" x14ac:dyDescent="0.2">
      <c r="B88" s="13">
        <v>1958</v>
      </c>
      <c r="C88" s="49">
        <f>'5_DWD'!T80</f>
        <v>286.35069999999996</v>
      </c>
      <c r="D88" s="43">
        <f>'5_DWD'!$T$151</f>
        <v>247.42654333333337</v>
      </c>
    </row>
    <row r="89" spans="2:4" ht="18.75" customHeight="1" x14ac:dyDescent="0.2">
      <c r="B89" s="15">
        <v>1959</v>
      </c>
      <c r="C89" s="50">
        <f>'5_DWD'!T81</f>
        <v>197.07560000000001</v>
      </c>
      <c r="D89" s="44">
        <f>'5_DWD'!$T$151</f>
        <v>247.42654333333337</v>
      </c>
    </row>
    <row r="90" spans="2:4" ht="18.75" customHeight="1" x14ac:dyDescent="0.2">
      <c r="B90" s="13">
        <v>1960</v>
      </c>
      <c r="C90" s="49">
        <f>'5_DWD'!T82</f>
        <v>280.72250000000003</v>
      </c>
      <c r="D90" s="43">
        <f>'5_DWD'!$T$151</f>
        <v>247.42654333333337</v>
      </c>
    </row>
    <row r="91" spans="2:4" ht="18.75" customHeight="1" x14ac:dyDescent="0.2">
      <c r="B91" s="15">
        <v>1961</v>
      </c>
      <c r="C91" s="50">
        <f>'5_DWD'!T83</f>
        <v>270.94259999999997</v>
      </c>
      <c r="D91" s="44">
        <f>'5_DWD'!$T$151</f>
        <v>247.42654333333337</v>
      </c>
    </row>
    <row r="92" spans="2:4" ht="18.75" customHeight="1" x14ac:dyDescent="0.2">
      <c r="B92" s="13">
        <v>1962</v>
      </c>
      <c r="C92" s="49">
        <f>'5_DWD'!T84</f>
        <v>192.81369999999998</v>
      </c>
      <c r="D92" s="43">
        <f>'5_DWD'!$T$151</f>
        <v>247.42654333333337</v>
      </c>
    </row>
    <row r="93" spans="2:4" ht="18.75" customHeight="1" x14ac:dyDescent="0.2">
      <c r="B93" s="15">
        <v>1963</v>
      </c>
      <c r="C93" s="50">
        <f>'5_DWD'!T85</f>
        <v>259.6336</v>
      </c>
      <c r="D93" s="44">
        <f>'5_DWD'!$T$151</f>
        <v>247.42654333333337</v>
      </c>
    </row>
    <row r="94" spans="2:4" ht="18.75" customHeight="1" x14ac:dyDescent="0.2">
      <c r="B94" s="13">
        <v>1964</v>
      </c>
      <c r="C94" s="49">
        <f>'5_DWD'!T86</f>
        <v>175.2483</v>
      </c>
      <c r="D94" s="43">
        <f>'5_DWD'!$T$151</f>
        <v>247.42654333333337</v>
      </c>
    </row>
    <row r="95" spans="2:4" ht="18.75" customHeight="1" x14ac:dyDescent="0.2">
      <c r="B95" s="15">
        <v>1965</v>
      </c>
      <c r="C95" s="50">
        <f>'5_DWD'!T87</f>
        <v>291.50689999999997</v>
      </c>
      <c r="D95" s="44">
        <f>'5_DWD'!$T$151</f>
        <v>247.42654333333337</v>
      </c>
    </row>
    <row r="96" spans="2:4" ht="18.75" customHeight="1" x14ac:dyDescent="0.2">
      <c r="B96" s="13">
        <v>1966</v>
      </c>
      <c r="C96" s="49">
        <f>'5_DWD'!T88</f>
        <v>327.58140000000003</v>
      </c>
      <c r="D96" s="43">
        <f>'5_DWD'!$T$151</f>
        <v>247.42654333333337</v>
      </c>
    </row>
    <row r="97" spans="2:4" ht="18.75" customHeight="1" x14ac:dyDescent="0.2">
      <c r="B97" s="15">
        <v>1967</v>
      </c>
      <c r="C97" s="50">
        <f>'5_DWD'!T89</f>
        <v>233.7569</v>
      </c>
      <c r="D97" s="44">
        <f>'5_DWD'!$T$151</f>
        <v>247.42654333333337</v>
      </c>
    </row>
    <row r="98" spans="2:4" ht="18.75" customHeight="1" x14ac:dyDescent="0.2">
      <c r="B98" s="13">
        <v>1968</v>
      </c>
      <c r="C98" s="49">
        <f>'5_DWD'!T90</f>
        <v>278.71609999999998</v>
      </c>
      <c r="D98" s="43">
        <f>'5_DWD'!$T$151</f>
        <v>247.42654333333337</v>
      </c>
    </row>
    <row r="99" spans="2:4" ht="18.75" customHeight="1" x14ac:dyDescent="0.2">
      <c r="B99" s="15">
        <v>1969</v>
      </c>
      <c r="C99" s="50">
        <f>'5_DWD'!T91</f>
        <v>262.40160000000003</v>
      </c>
      <c r="D99" s="44">
        <f>'5_DWD'!$T$151</f>
        <v>247.42654333333337</v>
      </c>
    </row>
    <row r="100" spans="2:4" ht="18.75" customHeight="1" x14ac:dyDescent="0.2">
      <c r="B100" s="13">
        <v>1970</v>
      </c>
      <c r="C100" s="49">
        <f>'5_DWD'!T92</f>
        <v>241.00920000000002</v>
      </c>
      <c r="D100" s="43">
        <f>'5_DWD'!$T$151</f>
        <v>247.42654333333337</v>
      </c>
    </row>
    <row r="101" spans="2:4" ht="18.75" customHeight="1" x14ac:dyDescent="0.2">
      <c r="B101" s="15">
        <v>1971</v>
      </c>
      <c r="C101" s="50">
        <f>'5_DWD'!T93</f>
        <v>228.0616</v>
      </c>
      <c r="D101" s="44">
        <f>'5_DWD'!$T$151</f>
        <v>247.42654333333337</v>
      </c>
    </row>
    <row r="102" spans="2:4" ht="18.75" customHeight="1" x14ac:dyDescent="0.2">
      <c r="B102" s="13">
        <v>1972</v>
      </c>
      <c r="C102" s="49">
        <f>'5_DWD'!T94</f>
        <v>257.24700000000001</v>
      </c>
      <c r="D102" s="43">
        <f>'5_DWD'!$T$151</f>
        <v>247.42654333333337</v>
      </c>
    </row>
    <row r="103" spans="2:4" ht="18.75" customHeight="1" x14ac:dyDescent="0.2">
      <c r="B103" s="15">
        <v>1973</v>
      </c>
      <c r="C103" s="50">
        <f>'5_DWD'!T95</f>
        <v>186.095</v>
      </c>
      <c r="D103" s="44">
        <f>'5_DWD'!$T$151</f>
        <v>247.42654333333337</v>
      </c>
    </row>
    <row r="104" spans="2:4" ht="18.75" customHeight="1" x14ac:dyDescent="0.2">
      <c r="B104" s="13">
        <v>1974</v>
      </c>
      <c r="C104" s="49">
        <f>'5_DWD'!T96</f>
        <v>253.35650000000001</v>
      </c>
      <c r="D104" s="43">
        <f>'5_DWD'!$T$151</f>
        <v>247.42654333333337</v>
      </c>
    </row>
    <row r="105" spans="2:4" ht="18.75" customHeight="1" x14ac:dyDescent="0.2">
      <c r="B105" s="15">
        <v>1975</v>
      </c>
      <c r="C105" s="50">
        <f>'5_DWD'!T97</f>
        <v>229.6302</v>
      </c>
      <c r="D105" s="44">
        <f>'5_DWD'!$T$151</f>
        <v>247.42654333333337</v>
      </c>
    </row>
    <row r="106" spans="2:4" ht="18.75" customHeight="1" x14ac:dyDescent="0.2">
      <c r="B106" s="13">
        <v>1976</v>
      </c>
      <c r="C106" s="49">
        <f>'5_DWD'!T98</f>
        <v>138.30630000000002</v>
      </c>
      <c r="D106" s="43">
        <f>'5_DWD'!$T$151</f>
        <v>247.42654333333337</v>
      </c>
    </row>
    <row r="107" spans="2:4" ht="18.75" customHeight="1" x14ac:dyDescent="0.2">
      <c r="B107" s="15">
        <v>1977</v>
      </c>
      <c r="C107" s="50">
        <f>'5_DWD'!T99</f>
        <v>270.21109999999999</v>
      </c>
      <c r="D107" s="44">
        <f>'5_DWD'!$T$151</f>
        <v>247.42654333333337</v>
      </c>
    </row>
    <row r="108" spans="2:4" ht="18.75" customHeight="1" x14ac:dyDescent="0.2">
      <c r="B108" s="13">
        <v>1978</v>
      </c>
      <c r="C108" s="49">
        <f>'5_DWD'!T100</f>
        <v>251.45409999999998</v>
      </c>
      <c r="D108" s="43">
        <f>'5_DWD'!$T$151</f>
        <v>247.42654333333337</v>
      </c>
    </row>
    <row r="109" spans="2:4" ht="18.75" customHeight="1" x14ac:dyDescent="0.2">
      <c r="B109" s="15">
        <v>1979</v>
      </c>
      <c r="C109" s="50">
        <f>'5_DWD'!T101</f>
        <v>230.92140000000001</v>
      </c>
      <c r="D109" s="44">
        <f>'5_DWD'!$T$151</f>
        <v>247.42654333333337</v>
      </c>
    </row>
    <row r="110" spans="2:4" ht="18.75" customHeight="1" x14ac:dyDescent="0.2">
      <c r="B110" s="13">
        <v>1980</v>
      </c>
      <c r="C110" s="49">
        <f>'5_DWD'!T102</f>
        <v>316.745</v>
      </c>
      <c r="D110" s="43">
        <f>'5_DWD'!$T$151</f>
        <v>247.42654333333337</v>
      </c>
    </row>
    <row r="111" spans="2:4" ht="18.75" customHeight="1" x14ac:dyDescent="0.2">
      <c r="B111" s="15">
        <v>1981</v>
      </c>
      <c r="C111" s="50">
        <f>'5_DWD'!T103</f>
        <v>266.91969999999998</v>
      </c>
      <c r="D111" s="44">
        <f>'5_DWD'!$T$151</f>
        <v>247.42654333333337</v>
      </c>
    </row>
    <row r="112" spans="2:4" ht="18.75" customHeight="1" x14ac:dyDescent="0.2">
      <c r="B112" s="13">
        <v>1982</v>
      </c>
      <c r="C112" s="49">
        <f>'5_DWD'!T104</f>
        <v>213.76949999999999</v>
      </c>
      <c r="D112" s="43">
        <f>'5_DWD'!$T$151</f>
        <v>247.42654333333337</v>
      </c>
    </row>
    <row r="113" spans="2:4" ht="18.75" customHeight="1" x14ac:dyDescent="0.2">
      <c r="B113" s="15">
        <v>1983</v>
      </c>
      <c r="C113" s="50">
        <f>'5_DWD'!T105</f>
        <v>145.07150000000001</v>
      </c>
      <c r="D113" s="44">
        <f>'5_DWD'!$T$151</f>
        <v>247.42654333333337</v>
      </c>
    </row>
    <row r="114" spans="2:4" ht="18.75" customHeight="1" x14ac:dyDescent="0.2">
      <c r="B114" s="13">
        <v>1984</v>
      </c>
      <c r="C114" s="49">
        <f>'5_DWD'!T106</f>
        <v>211.05669999999998</v>
      </c>
      <c r="D114" s="43">
        <f>'5_DWD'!$T$151</f>
        <v>247.42654333333337</v>
      </c>
    </row>
    <row r="115" spans="2:4" ht="18.75" customHeight="1" x14ac:dyDescent="0.2">
      <c r="B115" s="15">
        <v>1985</v>
      </c>
      <c r="C115" s="50">
        <f>'5_DWD'!T107</f>
        <v>256.21929999999998</v>
      </c>
      <c r="D115" s="44">
        <f>'5_DWD'!$T$151</f>
        <v>247.42654333333337</v>
      </c>
    </row>
    <row r="116" spans="2:4" ht="18.75" customHeight="1" x14ac:dyDescent="0.2">
      <c r="B116" s="13">
        <v>1986</v>
      </c>
      <c r="C116" s="49">
        <f>'5_DWD'!T108</f>
        <v>229.68889999999999</v>
      </c>
      <c r="D116" s="43">
        <f>'5_DWD'!$T$151</f>
        <v>247.42654333333337</v>
      </c>
    </row>
    <row r="117" spans="2:4" ht="18.75" customHeight="1" x14ac:dyDescent="0.2">
      <c r="B117" s="15">
        <v>1987</v>
      </c>
      <c r="C117" s="50">
        <f>'5_DWD'!T109</f>
        <v>300.04919999999998</v>
      </c>
      <c r="D117" s="44">
        <f>'5_DWD'!$T$151</f>
        <v>247.42654333333337</v>
      </c>
    </row>
    <row r="118" spans="2:4" ht="18.75" customHeight="1" x14ac:dyDescent="0.2">
      <c r="B118" s="13">
        <v>1988</v>
      </c>
      <c r="C118" s="49">
        <f>'5_DWD'!T110</f>
        <v>224.02250000000001</v>
      </c>
      <c r="D118" s="43">
        <f>'5_DWD'!$T$151</f>
        <v>247.42654333333337</v>
      </c>
    </row>
    <row r="119" spans="2:4" ht="18.75" customHeight="1" x14ac:dyDescent="0.2">
      <c r="B119" s="15">
        <v>1989</v>
      </c>
      <c r="C119" s="50">
        <f>'5_DWD'!T111</f>
        <v>211.4479</v>
      </c>
      <c r="D119" s="44">
        <f>'5_DWD'!$T$151</f>
        <v>247.42654333333337</v>
      </c>
    </row>
    <row r="120" spans="2:4" ht="18.75" customHeight="1" x14ac:dyDescent="0.2">
      <c r="B120" s="13">
        <v>1990</v>
      </c>
      <c r="C120" s="49">
        <f>'5_DWD'!T112</f>
        <v>228.11829999999998</v>
      </c>
      <c r="D120" s="43">
        <f>'5_DWD'!$T$151</f>
        <v>247.42654333333337</v>
      </c>
    </row>
    <row r="121" spans="2:4" ht="18.75" customHeight="1" x14ac:dyDescent="0.2">
      <c r="B121" s="15">
        <v>1991</v>
      </c>
      <c r="C121" s="50">
        <f>'5_DWD'!T113</f>
        <v>210.70429999999999</v>
      </c>
      <c r="D121" s="44">
        <f>'5_DWD'!$T$151</f>
        <v>247.42654333333337</v>
      </c>
    </row>
    <row r="122" spans="2:4" ht="18.75" customHeight="1" x14ac:dyDescent="0.2">
      <c r="B122" s="13">
        <v>1992</v>
      </c>
      <c r="C122" s="49">
        <f>'5_DWD'!T114</f>
        <v>249.19819999999999</v>
      </c>
      <c r="D122" s="43">
        <f>'5_DWD'!$T$151</f>
        <v>247.42654333333337</v>
      </c>
    </row>
    <row r="123" spans="2:4" ht="18.75" customHeight="1" x14ac:dyDescent="0.2">
      <c r="B123" s="15">
        <v>1993</v>
      </c>
      <c r="C123" s="50">
        <f>'5_DWD'!T115</f>
        <v>280.94709999999998</v>
      </c>
      <c r="D123" s="44">
        <f>'5_DWD'!$T$151</f>
        <v>247.42654333333337</v>
      </c>
    </row>
    <row r="124" spans="2:4" ht="18.75" customHeight="1" x14ac:dyDescent="0.2">
      <c r="B124" s="13">
        <v>1994</v>
      </c>
      <c r="C124" s="49">
        <f>'5_DWD'!T116</f>
        <v>221.25460000000001</v>
      </c>
      <c r="D124" s="43">
        <f>'5_DWD'!$T$151</f>
        <v>247.42654333333337</v>
      </c>
    </row>
    <row r="125" spans="2:4" ht="18.75" customHeight="1" x14ac:dyDescent="0.2">
      <c r="B125" s="15">
        <v>1995</v>
      </c>
      <c r="C125" s="50">
        <f>'5_DWD'!T117</f>
        <v>237.45280000000002</v>
      </c>
      <c r="D125" s="44">
        <f>'5_DWD'!$T$151</f>
        <v>247.42654333333337</v>
      </c>
    </row>
    <row r="126" spans="2:4" ht="18.75" customHeight="1" x14ac:dyDescent="0.2">
      <c r="B126" s="13">
        <v>1996</v>
      </c>
      <c r="C126" s="49">
        <f>'5_DWD'!T118</f>
        <v>233.51479999999998</v>
      </c>
      <c r="D126" s="43">
        <f>'5_DWD'!$T$151</f>
        <v>247.42654333333337</v>
      </c>
    </row>
    <row r="127" spans="2:4" ht="18.75" customHeight="1" x14ac:dyDescent="0.2">
      <c r="B127" s="15">
        <v>1997</v>
      </c>
      <c r="C127" s="50">
        <f>'5_DWD'!T119</f>
        <v>247.81730000000002</v>
      </c>
      <c r="D127" s="44">
        <f>'5_DWD'!$T$151</f>
        <v>247.42654333333337</v>
      </c>
    </row>
    <row r="128" spans="2:4" ht="18.75" customHeight="1" x14ac:dyDescent="0.2">
      <c r="B128" s="13">
        <v>1998</v>
      </c>
      <c r="C128" s="49">
        <f>'5_DWD'!T120</f>
        <v>240.77</v>
      </c>
      <c r="D128" s="43">
        <f>'5_DWD'!$T$151</f>
        <v>247.42654333333337</v>
      </c>
    </row>
    <row r="129" spans="2:4" ht="18.75" customHeight="1" x14ac:dyDescent="0.2">
      <c r="B129" s="15">
        <v>1999</v>
      </c>
      <c r="C129" s="50">
        <f>'5_DWD'!T121</f>
        <v>218.74</v>
      </c>
      <c r="D129" s="44">
        <f>'5_DWD'!$T$151</f>
        <v>247.42654333333337</v>
      </c>
    </row>
    <row r="130" spans="2:4" ht="18.75" customHeight="1" x14ac:dyDescent="0.2">
      <c r="B130" s="13">
        <v>2000</v>
      </c>
      <c r="C130" s="49">
        <f>'5_DWD'!T122</f>
        <v>242.72280000000001</v>
      </c>
      <c r="D130" s="43">
        <f>'5_DWD'!$T$151</f>
        <v>247.42654333333337</v>
      </c>
    </row>
    <row r="131" spans="2:4" ht="18.75" customHeight="1" x14ac:dyDescent="0.2">
      <c r="B131" s="15">
        <v>2001</v>
      </c>
      <c r="C131" s="50">
        <f>'5_DWD'!T123</f>
        <v>230.9435</v>
      </c>
      <c r="D131" s="44">
        <f>'5_DWD'!$T$151</f>
        <v>247.42654333333337</v>
      </c>
    </row>
    <row r="132" spans="2:4" ht="18.75" customHeight="1" x14ac:dyDescent="0.2">
      <c r="B132" s="13">
        <v>2002</v>
      </c>
      <c r="C132" s="49">
        <f>'5_DWD'!T124</f>
        <v>306.90619999999996</v>
      </c>
      <c r="D132" s="43">
        <f>'5_DWD'!$T$151</f>
        <v>247.42654333333337</v>
      </c>
    </row>
    <row r="133" spans="2:4" ht="18.75" customHeight="1" x14ac:dyDescent="0.2">
      <c r="B133" s="15">
        <v>2003</v>
      </c>
      <c r="C133" s="50">
        <f>'5_DWD'!T125</f>
        <v>153.00630000000001</v>
      </c>
      <c r="D133" s="44">
        <f>'5_DWD'!$T$151</f>
        <v>247.42654333333337</v>
      </c>
    </row>
    <row r="134" spans="2:4" ht="18.75" customHeight="1" x14ac:dyDescent="0.2">
      <c r="B134" s="13">
        <v>2004</v>
      </c>
      <c r="C134" s="49">
        <f>'5_DWD'!T126</f>
        <v>265.78719999999998</v>
      </c>
      <c r="D134" s="43">
        <f>'5_DWD'!$T$151</f>
        <v>247.42654333333337</v>
      </c>
    </row>
    <row r="135" spans="2:4" ht="18.75" customHeight="1" x14ac:dyDescent="0.2">
      <c r="B135" s="15">
        <v>2005</v>
      </c>
      <c r="C135" s="50">
        <f>'5_DWD'!T127</f>
        <v>246.94330000000002</v>
      </c>
      <c r="D135" s="44">
        <f>'5_DWD'!$T$151</f>
        <v>247.42654333333337</v>
      </c>
    </row>
    <row r="136" spans="2:4" ht="18.75" customHeight="1" x14ac:dyDescent="0.2">
      <c r="B136" s="13">
        <v>2006</v>
      </c>
      <c r="C136" s="49">
        <f>'5_DWD'!T128</f>
        <v>232.42930000000001</v>
      </c>
      <c r="D136" s="43">
        <f>'5_DWD'!$T$151</f>
        <v>247.42654333333337</v>
      </c>
    </row>
    <row r="137" spans="2:4" ht="18.75" customHeight="1" x14ac:dyDescent="0.2">
      <c r="B137" s="15">
        <v>2007</v>
      </c>
      <c r="C137" s="50">
        <f>'5_DWD'!T129</f>
        <v>324.91000000000003</v>
      </c>
      <c r="D137" s="44">
        <f>'5_DWD'!$T$151</f>
        <v>247.42654333333337</v>
      </c>
    </row>
    <row r="138" spans="2:4" ht="18.75" customHeight="1" x14ac:dyDescent="0.2">
      <c r="B138" s="13">
        <v>2008</v>
      </c>
      <c r="C138" s="49">
        <f>'5_DWD'!T130</f>
        <v>233.04</v>
      </c>
      <c r="D138" s="43">
        <f>'5_DWD'!$T$151</f>
        <v>247.42654333333337</v>
      </c>
    </row>
    <row r="139" spans="2:4" ht="18.75" customHeight="1" x14ac:dyDescent="0.2">
      <c r="B139" s="15">
        <v>2009</v>
      </c>
      <c r="C139" s="50">
        <f>'5_DWD'!T131</f>
        <v>235.17619999999999</v>
      </c>
      <c r="D139" s="44">
        <f>'5_DWD'!$T$151</f>
        <v>247.42654333333337</v>
      </c>
    </row>
    <row r="140" spans="2:4" ht="18.75" customHeight="1" x14ac:dyDescent="0.2">
      <c r="B140" s="13">
        <v>2010</v>
      </c>
      <c r="C140" s="49">
        <f>'5_DWD'!T132</f>
        <v>292.41379999999998</v>
      </c>
      <c r="D140" s="43">
        <f>'5_DWD'!$T$151</f>
        <v>247.42654333333337</v>
      </c>
    </row>
    <row r="141" spans="2:4" ht="18.75" customHeight="1" x14ac:dyDescent="0.2">
      <c r="B141" s="15">
        <v>2011</v>
      </c>
      <c r="C141" s="50">
        <f>'5_DWD'!T133</f>
        <v>310.87580000000003</v>
      </c>
      <c r="D141" s="44">
        <f>'5_DWD'!$T$151</f>
        <v>247.42654333333337</v>
      </c>
    </row>
    <row r="142" spans="2:4" ht="18.75" customHeight="1" x14ac:dyDescent="0.2">
      <c r="B142" s="13">
        <v>2012</v>
      </c>
      <c r="C142" s="49">
        <f>'5_DWD'!T134</f>
        <v>260.77999999999997</v>
      </c>
      <c r="D142" s="43">
        <f>'5_DWD'!$T$151</f>
        <v>247.42654333333337</v>
      </c>
    </row>
    <row r="143" spans="2:4" ht="18.75" customHeight="1" x14ac:dyDescent="0.2">
      <c r="B143" s="15">
        <v>2013</v>
      </c>
      <c r="C143" s="50">
        <f>'5_DWD'!T135</f>
        <v>187.08</v>
      </c>
      <c r="D143" s="44">
        <f>'5_DWD'!$T$151</f>
        <v>247.42654333333337</v>
      </c>
    </row>
    <row r="144" spans="2:4" ht="18" customHeight="1" x14ac:dyDescent="0.2">
      <c r="B144" s="61">
        <v>2014</v>
      </c>
      <c r="C144" s="63">
        <f>'5_DWD'!T136</f>
        <v>275.2</v>
      </c>
      <c r="D144" s="43">
        <f>'5_DWD'!$T$151</f>
        <v>247.42654333333337</v>
      </c>
    </row>
    <row r="145" spans="2:4" ht="18" customHeight="1" x14ac:dyDescent="0.2">
      <c r="B145" s="15">
        <v>2015</v>
      </c>
      <c r="C145" s="50">
        <f>'5_DWD'!T137</f>
        <v>204.5</v>
      </c>
      <c r="D145" s="44">
        <f>'5_DWD'!$T$151</f>
        <v>247.42654333333337</v>
      </c>
    </row>
    <row r="146" spans="2:4" ht="18" customHeight="1" x14ac:dyDescent="0.2">
      <c r="B146" s="61">
        <v>2016</v>
      </c>
      <c r="C146" s="63">
        <f>'5_DWD'!T138</f>
        <v>230.9</v>
      </c>
      <c r="D146" s="43">
        <f>'5_DWD'!$T$151</f>
        <v>247.42654333333337</v>
      </c>
    </row>
    <row r="147" spans="2:4" ht="18" customHeight="1" x14ac:dyDescent="0.2">
      <c r="B147" s="15">
        <v>2017</v>
      </c>
      <c r="C147" s="50">
        <f>'5_DWD'!T139</f>
        <v>307.3</v>
      </c>
      <c r="D147" s="44">
        <f>'5_DWD'!$T$151</f>
        <v>247.42654333333337</v>
      </c>
    </row>
    <row r="148" spans="2:4" ht="18" customHeight="1" x14ac:dyDescent="0.2">
      <c r="B148" s="74">
        <v>2018</v>
      </c>
      <c r="C148" s="63">
        <f>'5_DWD'!T140</f>
        <v>129.4</v>
      </c>
      <c r="D148" s="43">
        <f>'5_DWD'!$T$151</f>
        <v>247.42654333333337</v>
      </c>
    </row>
    <row r="149" spans="2:4" ht="18" customHeight="1" x14ac:dyDescent="0.2">
      <c r="B149" s="71">
        <v>2019</v>
      </c>
      <c r="C149" s="50">
        <f>'5_DWD'!T141</f>
        <v>174.6</v>
      </c>
      <c r="D149" s="44">
        <f>'5_DWD'!$T$151</f>
        <v>247.42654333333337</v>
      </c>
    </row>
    <row r="150" spans="2:4" ht="18" customHeight="1" x14ac:dyDescent="0.2">
      <c r="B150" s="78">
        <v>2020</v>
      </c>
      <c r="C150" s="63">
        <f>'5_DWD'!T142</f>
        <v>228.2</v>
      </c>
      <c r="D150" s="80">
        <f>'5_DWD'!$T$151</f>
        <v>247.42654333333337</v>
      </c>
    </row>
    <row r="151" spans="2:4" ht="18" customHeight="1" x14ac:dyDescent="0.2">
      <c r="B151" s="71">
        <v>2021</v>
      </c>
      <c r="C151" s="50">
        <f>'5_DWD'!T143</f>
        <v>305.10000000000002</v>
      </c>
      <c r="D151" s="44">
        <f>'5_DWD'!$T$151</f>
        <v>247.42654333333337</v>
      </c>
    </row>
    <row r="152" spans="2:4" ht="18" customHeight="1" x14ac:dyDescent="0.2">
      <c r="B152" s="78">
        <v>2022</v>
      </c>
      <c r="C152" s="63">
        <f>'5_DWD'!T144</f>
        <v>142.9</v>
      </c>
      <c r="D152" s="80">
        <f>'5_DWD'!$T$151</f>
        <v>247.42654333333337</v>
      </c>
    </row>
    <row r="153" spans="2:4" ht="18" customHeight="1" x14ac:dyDescent="0.2">
      <c r="B153" s="71">
        <v>2023</v>
      </c>
      <c r="C153" s="50">
        <f>'5_DWD'!T145</f>
        <v>270.3</v>
      </c>
      <c r="D153" s="44">
        <f>'5_DWD'!$T$151</f>
        <v>247.42654333333337</v>
      </c>
    </row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2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5</vt:i4>
      </vt:variant>
    </vt:vector>
  </HeadingPairs>
  <TitlesOfParts>
    <vt:vector size="21" baseType="lpstr">
      <vt:lpstr>2_DWD</vt:lpstr>
      <vt:lpstr>2_Daten</vt:lpstr>
      <vt:lpstr>2_Abb_jährl-NSH</vt:lpstr>
      <vt:lpstr>3_Tab</vt:lpstr>
      <vt:lpstr>4_DWD</vt:lpstr>
      <vt:lpstr>4_Daten</vt:lpstr>
      <vt:lpstr>4_Abb_Frühling</vt:lpstr>
      <vt:lpstr>5_DWD</vt:lpstr>
      <vt:lpstr>5_Daten</vt:lpstr>
      <vt:lpstr>5_Abb_Sommer</vt:lpstr>
      <vt:lpstr>6_DWD</vt:lpstr>
      <vt:lpstr>6_Daten</vt:lpstr>
      <vt:lpstr>6_Abb_Herbst</vt:lpstr>
      <vt:lpstr>7_DWD</vt:lpstr>
      <vt:lpstr>7_Daten</vt:lpstr>
      <vt:lpstr>7_Abb_Winter</vt:lpstr>
      <vt:lpstr>'2_Abb_jährl-NSH'!Print_Area</vt:lpstr>
      <vt:lpstr>'4_Abb_Frühling'!Print_Area</vt:lpstr>
      <vt:lpstr>'5_Abb_Sommer'!Print_Area</vt:lpstr>
      <vt:lpstr>'6_Abb_Herbst'!Print_Area</vt:lpstr>
      <vt:lpstr>'7_Abb_Winter'!Print_Area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Wilke, Sibylle</cp:lastModifiedBy>
  <cp:lastPrinted>2024-04-05T12:21:07Z</cp:lastPrinted>
  <dcterms:created xsi:type="dcterms:W3CDTF">2010-08-25T11:28:54Z</dcterms:created>
  <dcterms:modified xsi:type="dcterms:W3CDTF">2024-04-26T12:44:39Z</dcterms:modified>
</cp:coreProperties>
</file>